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tivo\PLANO DE CONTRATAÇÃO ANUAL - PCA\2026\REVISÕES\"/>
    </mc:Choice>
  </mc:AlternateContent>
  <xr:revisionPtr revIDLastSave="0" documentId="13_ncr:1_{3376497B-91B9-49DC-9C74-E617BE451A6D}" xr6:coauthVersionLast="47" xr6:coauthVersionMax="47" xr10:uidLastSave="{00000000-0000-0000-0000-000000000000}"/>
  <bookViews>
    <workbookView xWindow="-120" yWindow="-120" windowWidth="29040" windowHeight="15720" xr2:uid="{8B3CD852-3B03-490F-9C0A-B192098D057B}"/>
  </bookViews>
  <sheets>
    <sheet name="PCA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" l="1"/>
  <c r="K40" i="1"/>
  <c r="K39" i="1"/>
  <c r="G39" i="1" l="1"/>
  <c r="K44" i="1"/>
  <c r="G44" i="1" s="1"/>
  <c r="K43" i="1"/>
  <c r="G43" i="1" s="1"/>
  <c r="K42" i="1"/>
  <c r="K41" i="1"/>
  <c r="G41" i="1"/>
  <c r="K38" i="1"/>
  <c r="G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G31" i="1"/>
  <c r="K30" i="1"/>
  <c r="G30" i="1"/>
  <c r="K29" i="1"/>
  <c r="G29" i="1" s="1"/>
  <c r="K28" i="1"/>
  <c r="G28" i="1"/>
  <c r="K27" i="1"/>
  <c r="G27" i="1"/>
  <c r="K26" i="1"/>
  <c r="G26" i="1"/>
  <c r="K25" i="1"/>
  <c r="G25" i="1"/>
  <c r="K24" i="1"/>
  <c r="G24" i="1"/>
  <c r="K23" i="1"/>
  <c r="G23" i="1"/>
  <c r="K22" i="1"/>
  <c r="G22" i="1"/>
  <c r="K21" i="1"/>
  <c r="G21" i="1"/>
  <c r="K20" i="1"/>
  <c r="G20" i="1"/>
  <c r="K19" i="1"/>
  <c r="G19" i="1"/>
  <c r="K18" i="1"/>
  <c r="G18" i="1"/>
  <c r="K17" i="1"/>
  <c r="G17" i="1" s="1"/>
  <c r="K16" i="1"/>
  <c r="G16" i="1" s="1"/>
  <c r="K15" i="1"/>
  <c r="G15" i="1" s="1"/>
  <c r="K14" i="1"/>
  <c r="G14" i="1"/>
  <c r="K13" i="1"/>
  <c r="G13" i="1"/>
  <c r="K12" i="1"/>
  <c r="G12" i="1" s="1"/>
  <c r="K11" i="1"/>
  <c r="G11" i="1"/>
  <c r="K10" i="1"/>
  <c r="G10" i="1"/>
  <c r="W9" i="1"/>
  <c r="K9" i="1"/>
  <c r="G9" i="1"/>
  <c r="AC6" i="1"/>
  <c r="AB6" i="1"/>
  <c r="AA6" i="1"/>
  <c r="Z6" i="1"/>
  <c r="X6" i="1"/>
  <c r="W6" i="1"/>
  <c r="AC5" i="1"/>
  <c r="AB5" i="1"/>
  <c r="AA5" i="1"/>
  <c r="Z5" i="1"/>
  <c r="X5" i="1"/>
  <c r="W5" i="1"/>
  <c r="Y5" i="1" l="1"/>
  <c r="W10" i="1" s="1"/>
</calcChain>
</file>

<file path=xl/sharedStrings.xml><?xml version="1.0" encoding="utf-8"?>
<sst xmlns="http://schemas.openxmlformats.org/spreadsheetml/2006/main" count="451" uniqueCount="101">
  <si>
    <t>Plano de Contratações Anual - Exercício 2026</t>
  </si>
  <si>
    <t>TOTAL CONSOLIDADO POR FONTE DE RECURSO E GRUPO DE DESPESA</t>
  </si>
  <si>
    <t>ÓRGÃO OU ENTIDADE</t>
  </si>
  <si>
    <t>AGÊNCIA DE REGULAÇÃO DE SERVIÇOS PÚBLICOS DO ESTADO DO ESPIRITO SANTO - ARSP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</si>
  <si>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</si>
  <si>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</si>
  <si>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</si>
  <si>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</si>
  <si>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</si>
  <si>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</si>
  <si>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</si>
  <si>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</si>
  <si>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DIRETORIA ADMINISTRATIVA E FINANCEIRA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</si>
  <si>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</si>
  <si>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</si>
  <si>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</si>
  <si>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</si>
  <si>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</si>
  <si>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</si>
  <si>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</si>
  <si>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Estimativa comprometimento orçamentário para 2026</t>
  </si>
  <si>
    <t>Tipo de Contratação</t>
  </si>
  <si>
    <t>Grau de Priotidade</t>
  </si>
  <si>
    <t>Complex.</t>
  </si>
  <si>
    <t>Data para inicio da instrução</t>
  </si>
  <si>
    <t>Prazo de entrega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</si>
  <si>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</si>
  <si>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</si>
  <si>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</si>
  <si>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</si>
  <si>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</si>
  <si>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</si>
  <si>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</si>
  <si>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observações</t>
  </si>
  <si>
    <t>GEE</t>
  </si>
  <si>
    <t>EDITORAÇÃO E IMPRESSÃO DE EXEMPLARES DO BALANÇO ENERGÉTICO ESTADUAL – BEES ANUAL.</t>
  </si>
  <si>
    <t>SERVIÇO</t>
  </si>
  <si>
    <t>NOVA</t>
  </si>
  <si>
    <t>BAIXA</t>
  </si>
  <si>
    <t>90 - APLICAÇÕES DIRETAS</t>
  </si>
  <si>
    <t>39 - OUTROS SERVIÇOS DE TERCEIROS - PESSOA JURÍDICA</t>
  </si>
  <si>
    <t xml:space="preserve">IZABELA RAMALHO RIBEIRO </t>
  </si>
  <si>
    <t>-</t>
  </si>
  <si>
    <t xml:space="preserve">Orçamento ARSP Custeio e Investimentos menos diárias </t>
  </si>
  <si>
    <t>REALIZAÇÃO DA SEMANA ESTADUAL DE ENERGIA, EM CUMPRIMENTO AO DECRETO Nº 3442-R, DE 25/11/2013.</t>
  </si>
  <si>
    <t>MÉDIA</t>
  </si>
  <si>
    <t>AQUISIÇÃO DE (1) UMA ASSINATURA DIGITAL DA “PLATAFORMA CANAL ENERGIA”.</t>
  </si>
  <si>
    <t>GGN</t>
  </si>
  <si>
    <t>CONTRATAÇÃO DE APOIO TÉCNICO À ARSP NAS ATIVIDADES DE FISCALIZAÇÃO ESPECÍFICAS DOS SERVIÇOS DE DISTRIBUIÇÃO DE GÁS CANALIZADO NO ESPÍRITO SANTO, INCLUINDO O ACOMPANHAMENTO DE OBRAS.</t>
  </si>
  <si>
    <t>ALTA</t>
  </si>
  <si>
    <t>35 - SERVIÇOS DE CONSULTORIA</t>
  </si>
  <si>
    <t xml:space="preserve">GRS </t>
  </si>
  <si>
    <t>AQUISIÇÃO DE 
EQUIPAMENTO DE
 PROTEÇÃO 
INDIVIDUAL (EPI)</t>
  </si>
  <si>
    <t>UNIDADE</t>
  </si>
  <si>
    <t>30 - MATERIAL DE CONSUMO</t>
  </si>
  <si>
    <t>GAE</t>
  </si>
  <si>
    <t>CONTRATAÇÃO DE APOIO TÉCNICO À ARSP PARA AS ATIVIDADES INSTRUMENTAIS UTILIZADAS NA FISCALIZAÇÃO DOS SERVIÇOS PÚBLICOS DE LIMPEZA URBANA E MANEJO DE RESÍDUOS SÓLIDOS URBANOS.</t>
  </si>
  <si>
    <t>CONTRATAÇÃO DE SOFTWARE DE GESTÃO DAS ATIVIDADES DE FISCALIZAÇÃO, NOTIFICAÇÃO E SANÇÃO DO SETOR DE ÁGUA E ESGOTO.</t>
  </si>
  <si>
    <t>40 - SERVIÇOS DE TECNOLOGIA DA INFORMAÇÃO E COMUNICAÇÃO - PESSOA JURÍDICA</t>
  </si>
  <si>
    <t>GAF</t>
  </si>
  <si>
    <t>CONTRATAÇÃO DE SERVIÇOS POSTAIS PRESTADOS PELA EMPRESA BRASILEIRA DE CORREIOS E TELÉGRAFOS (EBCT).</t>
  </si>
  <si>
    <t>CONTRATAÇÃO DE EMPRESA ESPECIALIZADA NA PRESTAÇÃO DE SERVIÇOS INSPEÇÃO/REVISÃO COMPLETA, NÍVEL 3, COM MANUTENÇÃO E RECARGA DE 03 (TRÊS) EXTINTORES DE INCÊNDIO, AGENTE EXTINTOR 20B:C, CAPACIDADE NOMINAL DE 4KG.</t>
  </si>
  <si>
    <t>CONTRATAÇÃO DE EMPRESA ESPECIALIZADA NA PRESTAÇÃO DE SERVIÇOS DE MANUTENÇÃO PREVENTIVA E CORRETIVA DE AR CONDICIONADO E EXAUSTORES TIPO VENTO KIT, COM FORNECIMENTO DE PEÇAS E ACESSÓRIOS.</t>
  </si>
  <si>
    <t>PRESTAÇÃO DE SERVIÇOS DE ASSISTÊNCIA ADMINISTRATIVA E DE TECNOLOGIA DA INFORMAÇÃO; LIMPEZA E CONSERVAÇÃO E COPEIRAGEM, INCLUINDO O FORNECIMENTO DE TODOS OS MATERIAIS E EQUIPAMENTOS NECESSÁRIOS.</t>
  </si>
  <si>
    <t>POSTO DE TRABALHO</t>
  </si>
  <si>
    <t>37 - LOCAÇÃO DE MÃO-DE-OBRA</t>
  </si>
  <si>
    <t>SRH</t>
  </si>
  <si>
    <t>CAPACITAÇÃO DOS SERVIDORES</t>
  </si>
  <si>
    <t>PRESTAÇÃO DE SERVIÇOS ADMINISTRATIVOS E DE SUPORTE DE NÍVEL OPERACIONAL, POR  MEIO  DE POSTOS DE ASSISTENTES ADMINISTRATIVOS E ENCARREGADOS - MGS</t>
  </si>
  <si>
    <t>PRORROGAÇÃO</t>
  </si>
  <si>
    <t>PRESTAÇÃO DE SERVIÇOS DE SUPORTE TÉCNICO, OPERAÇÃO, MANUTENÇÃO PREVENTIVA E CORRETIVA COM FORNECIMENTO DE PEÇAS E MATERIAIS PARA A CENTRAL PRIVADA DE COMUTAÇÃO TELEFÔNICA (CPCT) - PABX, PROVIDA DE TECNOLOGIA TDM/IP, ANALÓGICA, DIGITAL E IP.</t>
  </si>
  <si>
    <t>"PRESTAÇÃO DE SERVIÇOS DE TELEFONIA PARA OPERACIONALIZAÇÃO DA REDE CORPORATIVA  DO GOVERNO DO ESTADO DO ESPÍRITO SANTO - TELEFONIA FIXA LOCAL E INTERURBANA, 0800 E TRIDÍGITO "</t>
  </si>
  <si>
    <t>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</t>
  </si>
  <si>
    <t>CALL CENTER OUVIDORIA</t>
  </si>
  <si>
    <t>DIARIO OFICIAL DO ES</t>
  </si>
  <si>
    <t>CM/COL</t>
  </si>
  <si>
    <t>91 - APLICAÇÃO DIRETA DECORRENTE DE OPERAÇÃO ENTRE ÓRGÃOS, FUNDOS E ENTIDADES INTEGRANTES DOS ORÇAMENTOS FISCAL E DA SEGURIDADE SOCIAL</t>
  </si>
  <si>
    <t>SERVIÇOS DE FORNECIMENTO DE ENERGIA ELÉTRICA - EDP</t>
  </si>
  <si>
    <t>LOCAÇÃO DE IMÓVEL 
URBANO</t>
  </si>
  <si>
    <t>LOCAÇÃO</t>
  </si>
  <si>
    <t>SERVIÇO DE CONTROLE DE PRAGAS</t>
  </si>
  <si>
    <t>PUBLICAÇÕES EM JORNAL DE GRANDE CIRCULAÇÃO</t>
  </si>
  <si>
    <t>CONTRATAÇÃO DE LICENÇA DE USO DE FERRAMENTA ELETRÔNICA DE PESQUISA DE PREÇOS</t>
  </si>
  <si>
    <t>CONTRATAÇÃO DE GVBUS PARA AQUISIÇÃO DE VALES TRANSPORTE - BILHETE ÚNICO</t>
  </si>
  <si>
    <t>49 - AUXÍLIO-TRANSPORTE</t>
  </si>
  <si>
    <t>PRESTAÇÃO DE SERVIÇOS DE IMPRESSÃO E DIGITALIZAÇÃO</t>
  </si>
  <si>
    <t>GERENCIAMENTO E ABASTECIMENTO DE FROTA</t>
  </si>
  <si>
    <t>LITROS</t>
  </si>
  <si>
    <t>PRESTAÇÃO DE SERVIÇOS DE LOCAÇÃO DE VEÍCULO AUTOMOTOR, COM QUILOMETRAGEM LIVRE, SEM MOTORISTA, SEM FORNECIMENTODE COMBUSTÍVEL, INCLUINDO A MANUTENÇÃO E O SEGURO TOTAL DOS VEÍCULOS.</t>
  </si>
  <si>
    <t>33 - PASSAGENS E DESPESAS COM LOCOMOÇÃO</t>
  </si>
  <si>
    <t>PRESTAÇÃO DE SERVIÇOS DE AGENCIAMENTO E FORNECIMENTO DE PASSAGENS AÉREAS PARA VOOS REGULARES NACIONAIS E INTERNACIONAIS.</t>
  </si>
  <si>
    <t>MAQUINA DE BEBIDAS QUENTES</t>
  </si>
  <si>
    <t>TI</t>
  </si>
  <si>
    <t>ANTIVIRUS</t>
  </si>
  <si>
    <t>SOFTWARE DE APOIO A GAE, GRS, GGN E LOTERIA</t>
  </si>
  <si>
    <t>PLATAFORMA DE INTELIGÊNCIA ARTIFICIAL GENERATIVA</t>
  </si>
  <si>
    <t xml:space="preserve">Aquisção de Ar Condicionado </t>
  </si>
  <si>
    <t>Contratação de empresa especializada para a emissão de Laudo Técnico das Condições Ambientais do Trabalho (LTCAT).</t>
  </si>
  <si>
    <t>52 - EQUIPAMENTOS E MATERIAL PERMANENTE</t>
  </si>
  <si>
    <t>LICENCIAMENTO MICROSOFT</t>
  </si>
  <si>
    <t>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</si>
</sst>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Calibri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1" fillId="3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10" fillId="3" borderId="5" xfId="0" applyFont="1" applyFill="1" applyBorder="1" applyAlignment="1">
      <alignment horizontal="justify" vertical="center"/>
    </xf>
    <xf numFmtId="0" fontId="9" fillId="3" borderId="5" xfId="2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3" xr:uid="{1B6824EC-52C2-4352-8C79-C6742CA9445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PLANO%20DE%20CONTRATA&#199;&#195;O%20ANUAL%20-%20PCA\2026\Consolida&#231;&#227;o%20Or&#231;amento\Plano%20de%20Contrata&#231;&#227;o%20Anual%202026%20-%20PCA_Planilha%20SEP.xlsx" TargetMode="External"/><Relationship Id="rId1" Type="http://schemas.openxmlformats.org/officeDocument/2006/relationships/externalLinkPath" Target="file:///I:\Administrativo\PLANO%20DE%20CONTRATA&#199;&#195;O%20ANUAL%20-%20PCA\2026\Consolida&#231;&#227;o%20Or&#231;amento\Plano%20de%20Contrata&#231;&#227;o%20Anual%202026%20-%20PCA_Planilha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PCA 2026 - 1º VERSÃO"/>
      <sheetName val="PCA 2026 - Revisão Orçamento"/>
      <sheetName val="Ajustado"/>
      <sheetName val="Orçamento"/>
      <sheetName val="Listas"/>
      <sheetName val="1"/>
    </sheetNames>
    <sheetDataSet>
      <sheetData sheetId="0"/>
      <sheetData sheetId="1"/>
      <sheetData sheetId="2"/>
      <sheetData sheetId="3"/>
      <sheetData sheetId="4">
        <row r="47">
          <cell r="J47">
            <v>3650135.44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docs.es.gov.br/Documento/Registro/2025-35VK1Q" TargetMode="External"/><Relationship Id="rId13" Type="http://schemas.openxmlformats.org/officeDocument/2006/relationships/hyperlink" Target="https://e-docs.es.gov.br/Documento/Registro/2025-CMV012" TargetMode="External"/><Relationship Id="rId3" Type="http://schemas.openxmlformats.org/officeDocument/2006/relationships/hyperlink" Target="https://e-docs.es.gov.br/Documento/Registro/2025-D82SH4" TargetMode="External"/><Relationship Id="rId7" Type="http://schemas.openxmlformats.org/officeDocument/2006/relationships/hyperlink" Target="https://e-docs.es.gov.br/Documento/Registro/2025-GCJBK1" TargetMode="External"/><Relationship Id="rId12" Type="http://schemas.openxmlformats.org/officeDocument/2006/relationships/hyperlink" Target="https://e-docs.es.gov.br/Documento/Registro/2025-08LN90" TargetMode="External"/><Relationship Id="rId2" Type="http://schemas.openxmlformats.org/officeDocument/2006/relationships/hyperlink" Target="https://e-docs.es.gov.br/Documento/Registro/2025-LCXF5M" TargetMode="External"/><Relationship Id="rId1" Type="http://schemas.openxmlformats.org/officeDocument/2006/relationships/hyperlink" Target="https://e-docs.es.gov.br/Documento/Registro/2025-7CGF3V" TargetMode="External"/><Relationship Id="rId6" Type="http://schemas.openxmlformats.org/officeDocument/2006/relationships/hyperlink" Target="https://e-docs.es.gov.br/Documento/Registro/2025-59ZH3C" TargetMode="External"/><Relationship Id="rId11" Type="http://schemas.openxmlformats.org/officeDocument/2006/relationships/hyperlink" Target="https://e-docs.es.gov.br/Documento/Registro/2025-18KBF1" TargetMode="External"/><Relationship Id="rId5" Type="http://schemas.openxmlformats.org/officeDocument/2006/relationships/hyperlink" Target="https://e-docs.es.gov.br/Documento/Registro/2025-HL7696" TargetMode="External"/><Relationship Id="rId10" Type="http://schemas.openxmlformats.org/officeDocument/2006/relationships/hyperlink" Target="https://e-docs.es.gov.br/Documento/Registro/2025-2PSBGK" TargetMode="External"/><Relationship Id="rId4" Type="http://schemas.openxmlformats.org/officeDocument/2006/relationships/hyperlink" Target="https://e-docs.es.gov.br/Documento/Registro/2025-7K8TLS" TargetMode="External"/><Relationship Id="rId9" Type="http://schemas.openxmlformats.org/officeDocument/2006/relationships/hyperlink" Target="https://e-docs.es.gov.br/Documento/Registro/2025-M56XNH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83A-E7CC-4014-BB18-C8CDEE0D0808}">
  <sheetPr>
    <pageSetUpPr fitToPage="1"/>
  </sheetPr>
  <dimension ref="B2:AC45"/>
  <sheetViews>
    <sheetView tabSelected="1" topLeftCell="A40" zoomScaleNormal="100" workbookViewId="0">
      <selection activeCell="G43" sqref="G43"/>
    </sheetView>
  </sheetViews>
  <sheetFormatPr defaultColWidth="12.5703125" defaultRowHeight="15" x14ac:dyDescent="0.25"/>
  <cols>
    <col min="1" max="1" width="2.140625" style="1" customWidth="1"/>
    <col min="2" max="2" width="15" style="1" customWidth="1"/>
    <col min="3" max="3" width="25.5703125" style="1" customWidth="1"/>
    <col min="4" max="4" width="14.85546875" style="1" customWidth="1"/>
    <col min="5" max="5" width="13" style="1" customWidth="1"/>
    <col min="6" max="7" width="21.42578125" style="1" customWidth="1"/>
    <col min="8" max="8" width="15.5703125" style="1" customWidth="1"/>
    <col min="9" max="10" width="16.28515625" style="1" customWidth="1"/>
    <col min="11" max="11" width="16.28515625" style="1" hidden="1" customWidth="1"/>
    <col min="12" max="13" width="16.28515625" style="1" customWidth="1"/>
    <col min="14" max="14" width="12.42578125" style="1" bestFit="1" customWidth="1"/>
    <col min="15" max="15" width="12.42578125" style="1" customWidth="1"/>
    <col min="16" max="16" width="11.42578125" style="1" customWidth="1"/>
    <col min="17" max="17" width="15.5703125" style="1" customWidth="1"/>
    <col min="18" max="18" width="29" style="1" customWidth="1"/>
    <col min="19" max="19" width="9.7109375" style="1" customWidth="1"/>
    <col min="20" max="20" width="15.140625" customWidth="1"/>
    <col min="21" max="21" width="76.42578125" hidden="1" customWidth="1"/>
    <col min="22" max="22" width="29.140625" style="1" customWidth="1"/>
    <col min="23" max="23" width="18.7109375" style="1" customWidth="1"/>
    <col min="24" max="24" width="19.7109375" style="16" customWidth="1"/>
    <col min="25" max="25" width="21" style="1" customWidth="1"/>
    <col min="26" max="26" width="18.7109375" style="1" customWidth="1"/>
    <col min="27" max="27" width="17.5703125" style="1" customWidth="1"/>
    <col min="28" max="28" width="21" style="1" customWidth="1"/>
    <col min="29" max="29" width="16.7109375" style="1" customWidth="1"/>
    <col min="30" max="16384" width="12.5703125" style="1"/>
  </cols>
  <sheetData>
    <row r="2" spans="2:29" ht="20.25" x14ac:dyDescent="0.25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V2" s="35" t="s">
        <v>1</v>
      </c>
      <c r="W2" s="35"/>
      <c r="X2" s="35"/>
      <c r="Y2" s="35"/>
      <c r="Z2" s="35"/>
      <c r="AA2" s="35"/>
      <c r="AB2" s="35"/>
      <c r="AC2" s="35"/>
    </row>
    <row r="3" spans="2:29" x14ac:dyDescent="0.25">
      <c r="B3" s="28"/>
      <c r="S3" s="29"/>
      <c r="X3" s="1"/>
    </row>
    <row r="4" spans="2:29" ht="33.75" x14ac:dyDescent="0.25">
      <c r="B4" s="36" t="s">
        <v>2</v>
      </c>
      <c r="C4" s="37"/>
      <c r="D4" s="30"/>
      <c r="E4" s="38" t="s">
        <v>3</v>
      </c>
      <c r="F4" s="39"/>
      <c r="G4" s="39"/>
      <c r="H4" s="39"/>
      <c r="I4" s="40"/>
      <c r="J4" s="30"/>
      <c r="K4" s="30"/>
      <c r="L4" s="30"/>
      <c r="M4" s="30"/>
      <c r="N4" s="30"/>
      <c r="O4" s="30"/>
      <c r="P4" s="30"/>
      <c r="Q4" s="30"/>
      <c r="S4" s="29"/>
      <c r="V4" s="2"/>
      <c r="W4" s="3" t="s">
        <v>4</v>
      </c>
      <c r="X4" s="3" t="s">
        <v>5</v>
      </c>
      <c r="Y4" s="3" t="s">
        <v>6</v>
      </c>
      <c r="Z4" s="3" t="s">
        <v>7</v>
      </c>
      <c r="AA4" s="3" t="s">
        <v>8</v>
      </c>
      <c r="AB4" s="3" t="s">
        <v>9</v>
      </c>
      <c r="AC4" s="3" t="s">
        <v>10</v>
      </c>
    </row>
    <row r="5" spans="2:29" x14ac:dyDescent="0.25">
      <c r="B5" s="36" t="s">
        <v>11</v>
      </c>
      <c r="C5" s="37"/>
      <c r="D5" s="30"/>
      <c r="E5" s="38" t="s">
        <v>12</v>
      </c>
      <c r="F5" s="39"/>
      <c r="G5" s="39"/>
      <c r="H5" s="39"/>
      <c r="I5" s="40"/>
      <c r="J5" s="30"/>
      <c r="K5" s="30"/>
      <c r="L5" s="30"/>
      <c r="M5" s="30"/>
      <c r="N5" s="30"/>
      <c r="O5" s="30"/>
      <c r="P5" s="30"/>
      <c r="Q5" s="30"/>
      <c r="S5" s="29"/>
      <c r="V5" s="4" t="s">
        <v>13</v>
      </c>
      <c r="W5" s="2">
        <f>SUMIFS($F:$F,$N:$N,$V5,$Q:$Q,W$4)</f>
        <v>0</v>
      </c>
      <c r="X5" s="2">
        <f>SUMIFS($F:$F,$N:$N,$V5,$Q:$Q,X$4)</f>
        <v>0</v>
      </c>
      <c r="Y5" s="5">
        <f>SUMIFS($G:$G,$N:$N,$V5,$Q:$Q,Y$4)</f>
        <v>3501562.2586575341</v>
      </c>
      <c r="Z5" s="2">
        <f t="shared" ref="Z5:AC6" si="0">SUMIFS($F:$F,$N:$N,$V5,$Q:$Q,Z$4)</f>
        <v>0</v>
      </c>
      <c r="AA5" s="2">
        <f t="shared" si="0"/>
        <v>0</v>
      </c>
      <c r="AB5" s="2">
        <f t="shared" si="0"/>
        <v>0</v>
      </c>
      <c r="AC5" s="2">
        <f t="shared" si="0"/>
        <v>0</v>
      </c>
    </row>
    <row r="6" spans="2:29" x14ac:dyDescent="0.25">
      <c r="B6" s="28"/>
      <c r="S6" s="29"/>
      <c r="V6" s="4" t="s">
        <v>14</v>
      </c>
      <c r="W6" s="2">
        <f>SUMIFS($F:$F,$N:$N,$V6,$Q:$Q,W$4)</f>
        <v>0</v>
      </c>
      <c r="X6" s="2">
        <f>SUMIFS($F:$F,$N:$N,$V6,$Q:$Q,X$4)</f>
        <v>0</v>
      </c>
      <c r="Y6" s="2">
        <f>SUMIFS($F:$F,$N:$N,$V6,$Q:$Q,Y$4)</f>
        <v>144450.9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</row>
    <row r="7" spans="2:29" x14ac:dyDescent="0.25">
      <c r="B7" s="41" t="s">
        <v>15</v>
      </c>
      <c r="C7" s="41" t="s">
        <v>16</v>
      </c>
      <c r="D7" s="42" t="s">
        <v>17</v>
      </c>
      <c r="E7" s="42" t="s">
        <v>18</v>
      </c>
      <c r="F7" s="42" t="s">
        <v>19</v>
      </c>
      <c r="G7" s="42" t="s">
        <v>20</v>
      </c>
      <c r="H7" s="41" t="s">
        <v>21</v>
      </c>
      <c r="I7" s="41" t="s">
        <v>22</v>
      </c>
      <c r="J7" s="41" t="s">
        <v>23</v>
      </c>
      <c r="K7" s="31"/>
      <c r="L7" s="41" t="s">
        <v>24</v>
      </c>
      <c r="M7" s="41" t="s">
        <v>25</v>
      </c>
      <c r="N7" s="41" t="s">
        <v>26</v>
      </c>
      <c r="O7" s="41"/>
      <c r="P7" s="41"/>
      <c r="Q7" s="41" t="s">
        <v>27</v>
      </c>
      <c r="R7" s="41" t="s">
        <v>28</v>
      </c>
      <c r="S7" s="41" t="s">
        <v>29</v>
      </c>
      <c r="V7"/>
      <c r="W7"/>
      <c r="X7"/>
      <c r="Y7"/>
      <c r="Z7"/>
      <c r="AA7"/>
      <c r="AB7"/>
      <c r="AC7"/>
    </row>
    <row r="8" spans="2:29" ht="36" x14ac:dyDescent="0.25">
      <c r="B8" s="41"/>
      <c r="C8" s="41"/>
      <c r="D8" s="42"/>
      <c r="E8" s="42"/>
      <c r="F8" s="42"/>
      <c r="G8" s="42"/>
      <c r="H8" s="41"/>
      <c r="I8" s="41"/>
      <c r="J8" s="41"/>
      <c r="K8" s="31"/>
      <c r="L8" s="41"/>
      <c r="M8" s="41"/>
      <c r="N8" s="31" t="s">
        <v>30</v>
      </c>
      <c r="O8" s="31" t="s">
        <v>31</v>
      </c>
      <c r="P8" s="31" t="s">
        <v>32</v>
      </c>
      <c r="Q8" s="41"/>
      <c r="R8" s="41"/>
      <c r="S8" s="41" t="s">
        <v>33</v>
      </c>
      <c r="V8"/>
      <c r="W8"/>
      <c r="X8"/>
      <c r="Y8"/>
      <c r="Z8"/>
      <c r="AA8"/>
      <c r="AB8"/>
      <c r="AC8"/>
    </row>
    <row r="9" spans="2:29" ht="76.5" x14ac:dyDescent="0.2">
      <c r="B9" s="6" t="s">
        <v>34</v>
      </c>
      <c r="C9" s="7" t="s">
        <v>35</v>
      </c>
      <c r="D9" s="6" t="s">
        <v>36</v>
      </c>
      <c r="E9" s="6">
        <v>1</v>
      </c>
      <c r="F9" s="8">
        <v>20000</v>
      </c>
      <c r="G9" s="8">
        <f>F9</f>
        <v>20000</v>
      </c>
      <c r="H9" s="9" t="s">
        <v>37</v>
      </c>
      <c r="I9" s="9" t="s">
        <v>38</v>
      </c>
      <c r="J9" s="9" t="s">
        <v>38</v>
      </c>
      <c r="K9" s="9">
        <f>$T$9-M9</f>
        <v>91</v>
      </c>
      <c r="L9" s="10">
        <v>46170</v>
      </c>
      <c r="M9" s="10">
        <v>46296</v>
      </c>
      <c r="N9" s="11" t="s">
        <v>13</v>
      </c>
      <c r="O9" s="11" t="s">
        <v>39</v>
      </c>
      <c r="P9" s="11" t="s">
        <v>40</v>
      </c>
      <c r="Q9" s="11" t="s">
        <v>6</v>
      </c>
      <c r="R9" s="11" t="s">
        <v>41</v>
      </c>
      <c r="S9" s="11" t="s">
        <v>42</v>
      </c>
      <c r="T9" s="12">
        <v>46387</v>
      </c>
      <c r="U9" s="13"/>
      <c r="V9" s="14" t="s">
        <v>43</v>
      </c>
      <c r="W9" s="15">
        <f>[1]Orçamento!J47</f>
        <v>3650135.44</v>
      </c>
    </row>
    <row r="10" spans="2:29" ht="76.5" x14ac:dyDescent="0.2">
      <c r="B10" s="6" t="s">
        <v>34</v>
      </c>
      <c r="C10" s="7" t="s">
        <v>44</v>
      </c>
      <c r="D10" s="6" t="s">
        <v>36</v>
      </c>
      <c r="E10" s="9">
        <v>1</v>
      </c>
      <c r="F10" s="8">
        <v>80000</v>
      </c>
      <c r="G10" s="8">
        <f>F10</f>
        <v>80000</v>
      </c>
      <c r="H10" s="9" t="s">
        <v>37</v>
      </c>
      <c r="I10" s="9" t="s">
        <v>38</v>
      </c>
      <c r="J10" s="9" t="s">
        <v>45</v>
      </c>
      <c r="K10" s="9">
        <f t="shared" ref="K10:K44" si="1">$T$9-M10</f>
        <v>30</v>
      </c>
      <c r="L10" s="10">
        <v>46235</v>
      </c>
      <c r="M10" s="10">
        <v>46357</v>
      </c>
      <c r="N10" s="11" t="s">
        <v>13</v>
      </c>
      <c r="O10" s="11" t="s">
        <v>39</v>
      </c>
      <c r="P10" s="11" t="s">
        <v>40</v>
      </c>
      <c r="Q10" s="11" t="s">
        <v>6</v>
      </c>
      <c r="R10" s="11" t="s">
        <v>41</v>
      </c>
      <c r="S10" s="11" t="s">
        <v>42</v>
      </c>
      <c r="T10" s="13"/>
      <c r="U10" s="13"/>
      <c r="V10" s="14"/>
      <c r="W10" s="17">
        <f>W9-Y5</f>
        <v>148573.1813424658</v>
      </c>
      <c r="X10" s="1"/>
    </row>
    <row r="11" spans="2:29" ht="76.5" x14ac:dyDescent="0.25">
      <c r="B11" s="6" t="s">
        <v>34</v>
      </c>
      <c r="C11" s="7" t="s">
        <v>46</v>
      </c>
      <c r="D11" s="6" t="s">
        <v>36</v>
      </c>
      <c r="E11" s="9">
        <v>1</v>
      </c>
      <c r="F11" s="8">
        <v>1000</v>
      </c>
      <c r="G11" s="8">
        <f>F11</f>
        <v>1000</v>
      </c>
      <c r="H11" s="9" t="s">
        <v>37</v>
      </c>
      <c r="I11" s="9" t="s">
        <v>38</v>
      </c>
      <c r="J11" s="9" t="s">
        <v>38</v>
      </c>
      <c r="K11" s="9">
        <f t="shared" si="1"/>
        <v>69</v>
      </c>
      <c r="L11" s="10">
        <v>46265</v>
      </c>
      <c r="M11" s="10">
        <v>46318</v>
      </c>
      <c r="N11" s="11" t="s">
        <v>13</v>
      </c>
      <c r="O11" s="11" t="s">
        <v>39</v>
      </c>
      <c r="P11" s="11" t="s">
        <v>40</v>
      </c>
      <c r="Q11" s="11" t="s">
        <v>6</v>
      </c>
      <c r="R11" s="11" t="s">
        <v>41</v>
      </c>
      <c r="S11" s="11" t="s">
        <v>42</v>
      </c>
      <c r="W11" s="18"/>
      <c r="X11" s="1"/>
    </row>
    <row r="12" spans="2:29" ht="127.5" x14ac:dyDescent="0.25">
      <c r="B12" s="9" t="s">
        <v>47</v>
      </c>
      <c r="C12" s="19" t="s">
        <v>48</v>
      </c>
      <c r="D12" s="9" t="s">
        <v>36</v>
      </c>
      <c r="E12" s="9">
        <v>1</v>
      </c>
      <c r="F12" s="8">
        <v>1000000</v>
      </c>
      <c r="G12" s="8">
        <f>F12/365*K12</f>
        <v>169863.01369863012</v>
      </c>
      <c r="H12" s="9" t="s">
        <v>37</v>
      </c>
      <c r="I12" s="9" t="s">
        <v>45</v>
      </c>
      <c r="J12" s="9" t="s">
        <v>49</v>
      </c>
      <c r="K12" s="9">
        <f t="shared" si="1"/>
        <v>62</v>
      </c>
      <c r="L12" s="10">
        <v>46142</v>
      </c>
      <c r="M12" s="10">
        <v>46325</v>
      </c>
      <c r="N12" s="11" t="s">
        <v>13</v>
      </c>
      <c r="O12" s="11" t="s">
        <v>39</v>
      </c>
      <c r="P12" s="11" t="s">
        <v>50</v>
      </c>
      <c r="Q12" s="11" t="s">
        <v>6</v>
      </c>
      <c r="R12" s="11" t="s">
        <v>41</v>
      </c>
      <c r="S12" s="11" t="s">
        <v>42</v>
      </c>
      <c r="X12" s="1"/>
    </row>
    <row r="13" spans="2:29" ht="51" x14ac:dyDescent="0.25">
      <c r="B13" s="20" t="s">
        <v>51</v>
      </c>
      <c r="C13" s="43" t="s">
        <v>52</v>
      </c>
      <c r="D13" s="45" t="s">
        <v>53</v>
      </c>
      <c r="E13" s="9">
        <v>3</v>
      </c>
      <c r="F13" s="8">
        <v>510</v>
      </c>
      <c r="G13" s="8">
        <f>F13</f>
        <v>510</v>
      </c>
      <c r="H13" s="45" t="s">
        <v>37</v>
      </c>
      <c r="I13" s="9" t="s">
        <v>45</v>
      </c>
      <c r="J13" s="9" t="s">
        <v>38</v>
      </c>
      <c r="K13" s="9">
        <f t="shared" si="1"/>
        <v>121</v>
      </c>
      <c r="L13" s="10">
        <v>46203</v>
      </c>
      <c r="M13" s="21">
        <v>46266</v>
      </c>
      <c r="N13" s="11" t="s">
        <v>13</v>
      </c>
      <c r="O13" s="11" t="s">
        <v>39</v>
      </c>
      <c r="P13" s="11" t="s">
        <v>54</v>
      </c>
      <c r="Q13" s="11" t="s">
        <v>6</v>
      </c>
      <c r="R13" s="11" t="s">
        <v>41</v>
      </c>
      <c r="S13" s="11" t="s">
        <v>42</v>
      </c>
      <c r="V13" s="18"/>
      <c r="W13" s="18"/>
      <c r="X13" s="1"/>
    </row>
    <row r="14" spans="2:29" ht="51" x14ac:dyDescent="0.25">
      <c r="B14" s="20" t="s">
        <v>55</v>
      </c>
      <c r="C14" s="44"/>
      <c r="D14" s="45"/>
      <c r="E14" s="9">
        <v>3</v>
      </c>
      <c r="F14" s="8">
        <v>510</v>
      </c>
      <c r="G14" s="8">
        <f>F14</f>
        <v>510</v>
      </c>
      <c r="H14" s="45"/>
      <c r="I14" s="9"/>
      <c r="J14" s="9"/>
      <c r="K14" s="9">
        <f t="shared" si="1"/>
        <v>121</v>
      </c>
      <c r="L14" s="10">
        <v>46203</v>
      </c>
      <c r="M14" s="21">
        <v>46266</v>
      </c>
      <c r="N14" s="11" t="s">
        <v>13</v>
      </c>
      <c r="O14" s="11" t="s">
        <v>39</v>
      </c>
      <c r="P14" s="22" t="s">
        <v>54</v>
      </c>
      <c r="Q14" s="11" t="s">
        <v>6</v>
      </c>
      <c r="R14" s="11" t="s">
        <v>41</v>
      </c>
      <c r="S14" s="11" t="s">
        <v>42</v>
      </c>
      <c r="V14" s="18"/>
      <c r="W14" s="18"/>
      <c r="X14" s="1"/>
    </row>
    <row r="15" spans="2:29" ht="127.5" x14ac:dyDescent="0.25">
      <c r="B15" s="23" t="s">
        <v>51</v>
      </c>
      <c r="C15" s="19" t="s">
        <v>56</v>
      </c>
      <c r="D15" s="9" t="s">
        <v>36</v>
      </c>
      <c r="E15" s="9">
        <v>1</v>
      </c>
      <c r="F15" s="8">
        <v>750000</v>
      </c>
      <c r="G15" s="8">
        <f>F15/365*K15</f>
        <v>256849.31506849313</v>
      </c>
      <c r="H15" s="9" t="s">
        <v>37</v>
      </c>
      <c r="I15" s="9" t="s">
        <v>45</v>
      </c>
      <c r="J15" s="9" t="s">
        <v>45</v>
      </c>
      <c r="K15" s="9">
        <f t="shared" si="1"/>
        <v>125</v>
      </c>
      <c r="L15" s="10">
        <v>46054</v>
      </c>
      <c r="M15" s="10">
        <v>46262</v>
      </c>
      <c r="N15" s="11" t="s">
        <v>13</v>
      </c>
      <c r="O15" s="11" t="s">
        <v>39</v>
      </c>
      <c r="P15" s="22" t="s">
        <v>40</v>
      </c>
      <c r="Q15" s="11" t="s">
        <v>6</v>
      </c>
      <c r="R15" s="11" t="s">
        <v>41</v>
      </c>
      <c r="S15" s="11" t="s">
        <v>42</v>
      </c>
      <c r="V15" s="18"/>
      <c r="W15" s="18"/>
      <c r="X15" s="1"/>
    </row>
    <row r="16" spans="2:29" ht="140.25" x14ac:dyDescent="0.25">
      <c r="B16" s="23" t="s">
        <v>55</v>
      </c>
      <c r="C16" s="19" t="s">
        <v>57</v>
      </c>
      <c r="D16" s="9" t="s">
        <v>36</v>
      </c>
      <c r="E16" s="9">
        <v>1</v>
      </c>
      <c r="F16" s="8">
        <v>1000000</v>
      </c>
      <c r="G16" s="8">
        <f>F16/365*K16</f>
        <v>293150.68493150681</v>
      </c>
      <c r="H16" s="9" t="s">
        <v>37</v>
      </c>
      <c r="I16" s="9" t="s">
        <v>45</v>
      </c>
      <c r="J16" s="9" t="s">
        <v>49</v>
      </c>
      <c r="K16" s="9">
        <f t="shared" si="1"/>
        <v>107</v>
      </c>
      <c r="L16" s="10">
        <v>46054</v>
      </c>
      <c r="M16" s="10">
        <v>46280</v>
      </c>
      <c r="N16" s="11" t="s">
        <v>13</v>
      </c>
      <c r="O16" s="11" t="s">
        <v>39</v>
      </c>
      <c r="P16" s="22" t="s">
        <v>58</v>
      </c>
      <c r="Q16" s="11" t="s">
        <v>6</v>
      </c>
      <c r="R16" s="11" t="s">
        <v>41</v>
      </c>
      <c r="S16" s="11" t="s">
        <v>42</v>
      </c>
      <c r="X16" s="1"/>
    </row>
    <row r="17" spans="2:24" ht="76.5" x14ac:dyDescent="0.25">
      <c r="B17" s="9" t="s">
        <v>59</v>
      </c>
      <c r="C17" s="19" t="s">
        <v>60</v>
      </c>
      <c r="D17" s="9" t="s">
        <v>36</v>
      </c>
      <c r="E17" s="9">
        <v>1</v>
      </c>
      <c r="F17" s="8">
        <v>200</v>
      </c>
      <c r="G17" s="8">
        <f>F17/365*K17</f>
        <v>196.16438356164383</v>
      </c>
      <c r="H17" s="9" t="s">
        <v>37</v>
      </c>
      <c r="I17" s="9" t="s">
        <v>38</v>
      </c>
      <c r="J17" s="9" t="s">
        <v>38</v>
      </c>
      <c r="K17" s="9">
        <f t="shared" si="1"/>
        <v>358</v>
      </c>
      <c r="L17" s="10">
        <v>45868</v>
      </c>
      <c r="M17" s="10">
        <v>46029</v>
      </c>
      <c r="N17" s="11" t="s">
        <v>13</v>
      </c>
      <c r="O17" s="11" t="s">
        <v>39</v>
      </c>
      <c r="P17" s="11" t="s">
        <v>40</v>
      </c>
      <c r="Q17" s="11" t="s">
        <v>6</v>
      </c>
      <c r="R17" s="11" t="s">
        <v>41</v>
      </c>
      <c r="S17" s="11" t="s">
        <v>42</v>
      </c>
      <c r="X17" s="1"/>
    </row>
    <row r="18" spans="2:24" ht="153" x14ac:dyDescent="0.25">
      <c r="B18" s="9" t="s">
        <v>59</v>
      </c>
      <c r="C18" s="19" t="s">
        <v>61</v>
      </c>
      <c r="D18" s="9" t="s">
        <v>36</v>
      </c>
      <c r="E18" s="9">
        <v>1</v>
      </c>
      <c r="F18" s="8">
        <v>585</v>
      </c>
      <c r="G18" s="8">
        <f t="shared" ref="G18:G31" si="2">F18</f>
        <v>585</v>
      </c>
      <c r="H18" s="9" t="s">
        <v>37</v>
      </c>
      <c r="I18" s="9" t="s">
        <v>45</v>
      </c>
      <c r="J18" s="9" t="s">
        <v>38</v>
      </c>
      <c r="K18" s="9">
        <f t="shared" si="1"/>
        <v>246</v>
      </c>
      <c r="L18" s="10">
        <v>46081</v>
      </c>
      <c r="M18" s="10">
        <v>46141</v>
      </c>
      <c r="N18" s="11" t="s">
        <v>13</v>
      </c>
      <c r="O18" s="11" t="s">
        <v>39</v>
      </c>
      <c r="P18" s="11" t="s">
        <v>40</v>
      </c>
      <c r="Q18" s="11" t="s">
        <v>6</v>
      </c>
      <c r="R18" s="11" t="s">
        <v>41</v>
      </c>
      <c r="S18" s="11" t="s">
        <v>42</v>
      </c>
      <c r="X18" s="1"/>
    </row>
    <row r="19" spans="2:24" ht="127.5" x14ac:dyDescent="0.25">
      <c r="B19" s="9" t="s">
        <v>59</v>
      </c>
      <c r="C19" s="19" t="s">
        <v>62</v>
      </c>
      <c r="D19" s="9" t="s">
        <v>36</v>
      </c>
      <c r="E19" s="9">
        <v>1</v>
      </c>
      <c r="F19" s="8">
        <v>26536.68</v>
      </c>
      <c r="G19" s="8">
        <f t="shared" si="2"/>
        <v>26536.68</v>
      </c>
      <c r="H19" s="9" t="s">
        <v>37</v>
      </c>
      <c r="I19" s="9" t="s">
        <v>45</v>
      </c>
      <c r="J19" s="9" t="s">
        <v>38</v>
      </c>
      <c r="K19" s="9">
        <f t="shared" si="1"/>
        <v>18</v>
      </c>
      <c r="L19" s="10">
        <v>46173</v>
      </c>
      <c r="M19" s="10">
        <v>46369</v>
      </c>
      <c r="N19" s="11" t="s">
        <v>13</v>
      </c>
      <c r="O19" s="11" t="s">
        <v>39</v>
      </c>
      <c r="P19" s="11" t="s">
        <v>40</v>
      </c>
      <c r="Q19" s="11" t="s">
        <v>6</v>
      </c>
      <c r="R19" s="11" t="s">
        <v>41</v>
      </c>
      <c r="S19" s="11" t="s">
        <v>42</v>
      </c>
      <c r="X19" s="1"/>
    </row>
    <row r="20" spans="2:24" ht="140.25" x14ac:dyDescent="0.25">
      <c r="B20" s="9" t="s">
        <v>59</v>
      </c>
      <c r="C20" s="19" t="s">
        <v>63</v>
      </c>
      <c r="D20" s="9" t="s">
        <v>64</v>
      </c>
      <c r="E20" s="9">
        <v>7</v>
      </c>
      <c r="F20" s="8">
        <v>360000</v>
      </c>
      <c r="G20" s="8">
        <f t="shared" si="2"/>
        <v>360000</v>
      </c>
      <c r="H20" s="9" t="s">
        <v>37</v>
      </c>
      <c r="I20" s="9" t="s">
        <v>49</v>
      </c>
      <c r="J20" s="9" t="s">
        <v>45</v>
      </c>
      <c r="K20" s="9">
        <f t="shared" si="1"/>
        <v>215</v>
      </c>
      <c r="L20" s="10">
        <v>45992</v>
      </c>
      <c r="M20" s="10">
        <v>46172</v>
      </c>
      <c r="N20" s="11" t="s">
        <v>13</v>
      </c>
      <c r="O20" s="11" t="s">
        <v>39</v>
      </c>
      <c r="P20" s="11" t="s">
        <v>65</v>
      </c>
      <c r="Q20" s="11" t="s">
        <v>6</v>
      </c>
      <c r="R20" s="11" t="s">
        <v>41</v>
      </c>
      <c r="S20" s="11" t="s">
        <v>42</v>
      </c>
      <c r="X20" s="1"/>
    </row>
    <row r="21" spans="2:24" ht="76.5" x14ac:dyDescent="0.25">
      <c r="B21" s="9" t="s">
        <v>66</v>
      </c>
      <c r="C21" s="19" t="s">
        <v>67</v>
      </c>
      <c r="D21" s="9" t="s">
        <v>42</v>
      </c>
      <c r="E21" s="9" t="s">
        <v>42</v>
      </c>
      <c r="F21" s="8">
        <v>200000</v>
      </c>
      <c r="G21" s="8">
        <f t="shared" si="2"/>
        <v>200000</v>
      </c>
      <c r="H21" s="9" t="s">
        <v>37</v>
      </c>
      <c r="I21" s="9" t="s">
        <v>38</v>
      </c>
      <c r="J21" s="9" t="s">
        <v>38</v>
      </c>
      <c r="K21" s="9" t="e">
        <f t="shared" si="1"/>
        <v>#VALUE!</v>
      </c>
      <c r="L21" s="10" t="s">
        <v>42</v>
      </c>
      <c r="M21" s="10" t="s">
        <v>42</v>
      </c>
      <c r="N21" s="11" t="s">
        <v>13</v>
      </c>
      <c r="O21" s="11" t="s">
        <v>39</v>
      </c>
      <c r="P21" s="11" t="s">
        <v>40</v>
      </c>
      <c r="Q21" s="11" t="s">
        <v>6</v>
      </c>
      <c r="R21" s="11" t="s">
        <v>41</v>
      </c>
      <c r="S21" s="11" t="s">
        <v>42</v>
      </c>
      <c r="X21" s="1"/>
    </row>
    <row r="22" spans="2:24" ht="102" x14ac:dyDescent="0.25">
      <c r="B22" s="9" t="s">
        <v>59</v>
      </c>
      <c r="C22" s="19" t="s">
        <v>68</v>
      </c>
      <c r="D22" s="9" t="s">
        <v>64</v>
      </c>
      <c r="E22" s="9">
        <v>5</v>
      </c>
      <c r="F22" s="8">
        <v>345000</v>
      </c>
      <c r="G22" s="8">
        <f t="shared" si="2"/>
        <v>345000</v>
      </c>
      <c r="H22" s="9" t="s">
        <v>69</v>
      </c>
      <c r="I22" s="9" t="s">
        <v>45</v>
      </c>
      <c r="J22" s="9" t="s">
        <v>45</v>
      </c>
      <c r="K22" s="9">
        <f t="shared" si="1"/>
        <v>425</v>
      </c>
      <c r="L22" s="10">
        <v>46062</v>
      </c>
      <c r="M22" s="10">
        <v>45962</v>
      </c>
      <c r="N22" s="11" t="s">
        <v>13</v>
      </c>
      <c r="O22" s="11" t="s">
        <v>39</v>
      </c>
      <c r="P22" s="11" t="s">
        <v>65</v>
      </c>
      <c r="Q22" s="11" t="s">
        <v>6</v>
      </c>
      <c r="R22" s="11"/>
      <c r="S22" s="11" t="s">
        <v>42</v>
      </c>
      <c r="X22" s="1"/>
    </row>
    <row r="23" spans="2:24" ht="140.25" x14ac:dyDescent="0.25">
      <c r="B23" s="9" t="s">
        <v>59</v>
      </c>
      <c r="C23" s="19" t="s">
        <v>70</v>
      </c>
      <c r="D23" s="9" t="s">
        <v>36</v>
      </c>
      <c r="E23" s="9">
        <v>1</v>
      </c>
      <c r="F23" s="8">
        <v>13500</v>
      </c>
      <c r="G23" s="8">
        <f t="shared" si="2"/>
        <v>13500</v>
      </c>
      <c r="H23" s="9" t="s">
        <v>69</v>
      </c>
      <c r="I23" s="9" t="s">
        <v>45</v>
      </c>
      <c r="J23" s="9" t="s">
        <v>45</v>
      </c>
      <c r="K23" s="9">
        <f t="shared" si="1"/>
        <v>53</v>
      </c>
      <c r="L23" s="10">
        <v>46211</v>
      </c>
      <c r="M23" s="10">
        <v>46334</v>
      </c>
      <c r="N23" s="11" t="s">
        <v>13</v>
      </c>
      <c r="O23" s="11" t="s">
        <v>39</v>
      </c>
      <c r="P23" s="11" t="s">
        <v>40</v>
      </c>
      <c r="Q23" s="11" t="s">
        <v>6</v>
      </c>
      <c r="R23" s="24"/>
      <c r="S23" s="11" t="s">
        <v>42</v>
      </c>
      <c r="X23" s="1"/>
    </row>
    <row r="24" spans="2:24" ht="114.75" x14ac:dyDescent="0.25">
      <c r="B24" s="9" t="s">
        <v>59</v>
      </c>
      <c r="C24" s="19" t="s">
        <v>71</v>
      </c>
      <c r="D24" s="9" t="s">
        <v>36</v>
      </c>
      <c r="E24" s="9">
        <v>1</v>
      </c>
      <c r="F24" s="8">
        <v>21680</v>
      </c>
      <c r="G24" s="8">
        <f t="shared" si="2"/>
        <v>21680</v>
      </c>
      <c r="H24" s="9" t="s">
        <v>69</v>
      </c>
      <c r="I24" s="9" t="s">
        <v>45</v>
      </c>
      <c r="J24" s="9" t="s">
        <v>45</v>
      </c>
      <c r="K24" s="9">
        <f t="shared" si="1"/>
        <v>262</v>
      </c>
      <c r="L24" s="10">
        <v>46035</v>
      </c>
      <c r="M24" s="10">
        <v>46125</v>
      </c>
      <c r="N24" s="11" t="s">
        <v>13</v>
      </c>
      <c r="O24" s="11" t="s">
        <v>39</v>
      </c>
      <c r="P24" s="11" t="s">
        <v>40</v>
      </c>
      <c r="Q24" s="11" t="s">
        <v>6</v>
      </c>
      <c r="R24" s="24"/>
      <c r="S24" s="11" t="s">
        <v>42</v>
      </c>
      <c r="X24" s="1"/>
    </row>
    <row r="25" spans="2:24" ht="191.25" x14ac:dyDescent="0.25">
      <c r="B25" s="9" t="s">
        <v>59</v>
      </c>
      <c r="C25" s="19" t="s">
        <v>72</v>
      </c>
      <c r="D25" s="9" t="s">
        <v>36</v>
      </c>
      <c r="E25" s="9">
        <v>1</v>
      </c>
      <c r="F25" s="8">
        <v>32000</v>
      </c>
      <c r="G25" s="8">
        <f t="shared" si="2"/>
        <v>32000</v>
      </c>
      <c r="H25" s="9" t="s">
        <v>69</v>
      </c>
      <c r="I25" s="9" t="s">
        <v>49</v>
      </c>
      <c r="J25" s="9" t="s">
        <v>45</v>
      </c>
      <c r="K25" s="9">
        <f t="shared" si="1"/>
        <v>347</v>
      </c>
      <c r="L25" s="10">
        <v>45948</v>
      </c>
      <c r="M25" s="10">
        <v>46040</v>
      </c>
      <c r="N25" s="11" t="s">
        <v>13</v>
      </c>
      <c r="O25" s="11" t="s">
        <v>39</v>
      </c>
      <c r="P25" s="11" t="s">
        <v>40</v>
      </c>
      <c r="Q25" s="11" t="s">
        <v>6</v>
      </c>
      <c r="R25" s="11"/>
      <c r="S25" s="11" t="s">
        <v>42</v>
      </c>
      <c r="X25" s="1"/>
    </row>
    <row r="26" spans="2:24" ht="76.5" x14ac:dyDescent="0.25">
      <c r="B26" s="9" t="s">
        <v>59</v>
      </c>
      <c r="C26" s="19" t="s">
        <v>73</v>
      </c>
      <c r="D26" s="9" t="s">
        <v>36</v>
      </c>
      <c r="E26" s="9">
        <v>1</v>
      </c>
      <c r="F26" s="8">
        <v>128850</v>
      </c>
      <c r="G26" s="8">
        <f t="shared" si="2"/>
        <v>128850</v>
      </c>
      <c r="H26" s="9" t="s">
        <v>69</v>
      </c>
      <c r="I26" s="9" t="s">
        <v>49</v>
      </c>
      <c r="J26" s="9" t="s">
        <v>45</v>
      </c>
      <c r="K26" s="9">
        <f t="shared" si="1"/>
        <v>334</v>
      </c>
      <c r="L26" s="10">
        <v>45915</v>
      </c>
      <c r="M26" s="10">
        <v>46053</v>
      </c>
      <c r="N26" s="11" t="s">
        <v>13</v>
      </c>
      <c r="O26" s="11" t="s">
        <v>39</v>
      </c>
      <c r="P26" s="11" t="s">
        <v>40</v>
      </c>
      <c r="Q26" s="11" t="s">
        <v>6</v>
      </c>
      <c r="R26" s="11"/>
      <c r="S26" s="11" t="s">
        <v>42</v>
      </c>
      <c r="X26" s="1"/>
    </row>
    <row r="27" spans="2:24" ht="216.75" x14ac:dyDescent="0.25">
      <c r="B27" s="9" t="s">
        <v>59</v>
      </c>
      <c r="C27" s="19" t="s">
        <v>74</v>
      </c>
      <c r="D27" s="9" t="s">
        <v>75</v>
      </c>
      <c r="E27" s="25">
        <v>5521</v>
      </c>
      <c r="F27" s="8">
        <v>80000</v>
      </c>
      <c r="G27" s="8">
        <f t="shared" si="2"/>
        <v>80000</v>
      </c>
      <c r="H27" s="9" t="s">
        <v>69</v>
      </c>
      <c r="I27" s="9" t="s">
        <v>45</v>
      </c>
      <c r="J27" s="9" t="s">
        <v>45</v>
      </c>
      <c r="K27" s="9" t="e">
        <f t="shared" si="1"/>
        <v>#VALUE!</v>
      </c>
      <c r="L27" s="9" t="s">
        <v>42</v>
      </c>
      <c r="M27" s="10" t="s">
        <v>42</v>
      </c>
      <c r="N27" s="11" t="s">
        <v>13</v>
      </c>
      <c r="O27" s="11" t="s">
        <v>76</v>
      </c>
      <c r="P27" s="11" t="s">
        <v>40</v>
      </c>
      <c r="Q27" s="11" t="s">
        <v>6</v>
      </c>
      <c r="R27" s="11"/>
      <c r="S27" s="11" t="s">
        <v>42</v>
      </c>
      <c r="X27" s="1"/>
    </row>
    <row r="28" spans="2:24" ht="76.5" x14ac:dyDescent="0.25">
      <c r="B28" s="9" t="s">
        <v>59</v>
      </c>
      <c r="C28" s="19" t="s">
        <v>77</v>
      </c>
      <c r="D28" s="9" t="s">
        <v>36</v>
      </c>
      <c r="E28" s="9">
        <v>1</v>
      </c>
      <c r="F28" s="8">
        <v>25000</v>
      </c>
      <c r="G28" s="8">
        <f t="shared" si="2"/>
        <v>25000</v>
      </c>
      <c r="H28" s="9" t="s">
        <v>69</v>
      </c>
      <c r="I28" s="9" t="s">
        <v>49</v>
      </c>
      <c r="J28" s="9" t="s">
        <v>45</v>
      </c>
      <c r="K28" s="9" t="e">
        <f t="shared" si="1"/>
        <v>#VALUE!</v>
      </c>
      <c r="L28" s="9" t="s">
        <v>42</v>
      </c>
      <c r="M28" s="10" t="s">
        <v>42</v>
      </c>
      <c r="N28" s="11" t="s">
        <v>13</v>
      </c>
      <c r="O28" s="11" t="s">
        <v>39</v>
      </c>
      <c r="P28" s="11" t="s">
        <v>40</v>
      </c>
      <c r="Q28" s="11" t="s">
        <v>6</v>
      </c>
      <c r="R28" s="11"/>
      <c r="S28" s="11" t="s">
        <v>42</v>
      </c>
      <c r="X28" s="1"/>
    </row>
    <row r="29" spans="2:24" ht="76.5" x14ac:dyDescent="0.25">
      <c r="B29" s="9" t="s">
        <v>59</v>
      </c>
      <c r="C29" s="19" t="s">
        <v>78</v>
      </c>
      <c r="D29" s="9" t="s">
        <v>79</v>
      </c>
      <c r="E29" s="9">
        <v>1</v>
      </c>
      <c r="F29" s="8">
        <v>1245174.8700000001</v>
      </c>
      <c r="G29" s="8">
        <f t="shared" ref="G29" si="3">F29/365*K29</f>
        <v>624293.15399999998</v>
      </c>
      <c r="H29" s="9" t="s">
        <v>37</v>
      </c>
      <c r="I29" s="9" t="s">
        <v>49</v>
      </c>
      <c r="J29" s="9" t="s">
        <v>49</v>
      </c>
      <c r="K29" s="9">
        <f t="shared" si="1"/>
        <v>183</v>
      </c>
      <c r="L29" s="10">
        <v>45580</v>
      </c>
      <c r="M29" s="10">
        <v>46204</v>
      </c>
      <c r="N29" s="11" t="s">
        <v>13</v>
      </c>
      <c r="O29" s="11" t="s">
        <v>39</v>
      </c>
      <c r="P29" s="11" t="s">
        <v>40</v>
      </c>
      <c r="Q29" s="11" t="s">
        <v>6</v>
      </c>
      <c r="R29" s="11" t="s">
        <v>41</v>
      </c>
      <c r="S29" s="11" t="s">
        <v>42</v>
      </c>
      <c r="X29" s="1"/>
    </row>
    <row r="30" spans="2:24" ht="76.5" x14ac:dyDescent="0.25">
      <c r="B30" s="9" t="s">
        <v>59</v>
      </c>
      <c r="C30" s="19" t="s">
        <v>80</v>
      </c>
      <c r="D30" s="9" t="s">
        <v>36</v>
      </c>
      <c r="E30" s="9">
        <v>1</v>
      </c>
      <c r="F30" s="8">
        <v>2000</v>
      </c>
      <c r="G30" s="8">
        <f t="shared" si="2"/>
        <v>2000</v>
      </c>
      <c r="H30" s="9" t="s">
        <v>69</v>
      </c>
      <c r="I30" s="9" t="s">
        <v>45</v>
      </c>
      <c r="J30" s="9" t="s">
        <v>38</v>
      </c>
      <c r="K30" s="9">
        <f t="shared" si="1"/>
        <v>53</v>
      </c>
      <c r="L30" s="10">
        <v>46218</v>
      </c>
      <c r="M30" s="10">
        <v>46334</v>
      </c>
      <c r="N30" s="11" t="s">
        <v>13</v>
      </c>
      <c r="O30" s="11" t="s">
        <v>39</v>
      </c>
      <c r="P30" s="11" t="s">
        <v>40</v>
      </c>
      <c r="Q30" s="11" t="s">
        <v>6</v>
      </c>
      <c r="R30" s="11"/>
      <c r="S30" s="11" t="s">
        <v>42</v>
      </c>
    </row>
    <row r="31" spans="2:24" ht="76.5" x14ac:dyDescent="0.25">
      <c r="B31" s="9" t="s">
        <v>59</v>
      </c>
      <c r="C31" s="19" t="s">
        <v>81</v>
      </c>
      <c r="D31" s="9" t="s">
        <v>75</v>
      </c>
      <c r="E31" s="9">
        <v>600</v>
      </c>
      <c r="F31" s="8">
        <v>5000</v>
      </c>
      <c r="G31" s="8">
        <f t="shared" si="2"/>
        <v>5000</v>
      </c>
      <c r="H31" s="9" t="s">
        <v>69</v>
      </c>
      <c r="I31" s="9" t="s">
        <v>45</v>
      </c>
      <c r="J31" s="9" t="s">
        <v>38</v>
      </c>
      <c r="K31" s="9">
        <f t="shared" si="1"/>
        <v>121</v>
      </c>
      <c r="L31" s="10">
        <v>46082</v>
      </c>
      <c r="M31" s="10">
        <v>46266</v>
      </c>
      <c r="N31" s="11" t="s">
        <v>13</v>
      </c>
      <c r="O31" s="11" t="s">
        <v>39</v>
      </c>
      <c r="P31" s="11" t="s">
        <v>40</v>
      </c>
      <c r="Q31" s="11" t="s">
        <v>6</v>
      </c>
      <c r="R31" s="11"/>
      <c r="S31" s="11" t="s">
        <v>42</v>
      </c>
    </row>
    <row r="32" spans="2:24" ht="76.5" x14ac:dyDescent="0.25">
      <c r="B32" s="9" t="s">
        <v>59</v>
      </c>
      <c r="C32" s="19" t="s">
        <v>82</v>
      </c>
      <c r="D32" s="9" t="s">
        <v>36</v>
      </c>
      <c r="E32" s="9">
        <v>1</v>
      </c>
      <c r="F32" s="8">
        <v>12000</v>
      </c>
      <c r="G32" s="8">
        <f t="shared" ref="G32:G44" si="4">F32/365*K32</f>
        <v>1775.3424657534249</v>
      </c>
      <c r="H32" s="9" t="s">
        <v>69</v>
      </c>
      <c r="I32" s="9" t="s">
        <v>45</v>
      </c>
      <c r="J32" s="9" t="s">
        <v>38</v>
      </c>
      <c r="K32" s="9">
        <f t="shared" si="1"/>
        <v>54</v>
      </c>
      <c r="L32" s="10">
        <v>46235</v>
      </c>
      <c r="M32" s="10">
        <v>46333</v>
      </c>
      <c r="N32" s="11" t="s">
        <v>13</v>
      </c>
      <c r="O32" s="11" t="s">
        <v>39</v>
      </c>
      <c r="P32" s="11" t="s">
        <v>40</v>
      </c>
      <c r="Q32" s="11" t="s">
        <v>6</v>
      </c>
      <c r="R32" s="23"/>
      <c r="S32" s="11" t="s">
        <v>42</v>
      </c>
    </row>
    <row r="33" spans="2:19" ht="51" x14ac:dyDescent="0.25">
      <c r="B33" s="9" t="s">
        <v>59</v>
      </c>
      <c r="C33" s="19" t="s">
        <v>83</v>
      </c>
      <c r="D33" s="9" t="s">
        <v>36</v>
      </c>
      <c r="E33" s="9">
        <v>4752</v>
      </c>
      <c r="F33" s="8">
        <v>25000</v>
      </c>
      <c r="G33" s="8">
        <f t="shared" ref="G33:G41" si="5">F33</f>
        <v>25000</v>
      </c>
      <c r="H33" s="9" t="s">
        <v>69</v>
      </c>
      <c r="I33" s="9" t="s">
        <v>45</v>
      </c>
      <c r="J33" s="9" t="s">
        <v>45</v>
      </c>
      <c r="K33" s="9">
        <f t="shared" si="1"/>
        <v>54</v>
      </c>
      <c r="L33" s="10">
        <v>46272</v>
      </c>
      <c r="M33" s="10">
        <v>46333</v>
      </c>
      <c r="N33" s="22" t="s">
        <v>13</v>
      </c>
      <c r="O33" s="11" t="s">
        <v>39</v>
      </c>
      <c r="P33" s="22" t="s">
        <v>84</v>
      </c>
      <c r="Q33" s="22" t="s">
        <v>6</v>
      </c>
      <c r="R33" s="23"/>
      <c r="S33" s="11" t="s">
        <v>42</v>
      </c>
    </row>
    <row r="34" spans="2:19" ht="140.25" x14ac:dyDescent="0.25">
      <c r="B34" s="9" t="s">
        <v>59</v>
      </c>
      <c r="C34" s="19" t="s">
        <v>85</v>
      </c>
      <c r="D34" s="9" t="s">
        <v>36</v>
      </c>
      <c r="E34" s="9">
        <v>1</v>
      </c>
      <c r="F34" s="8">
        <v>14000</v>
      </c>
      <c r="G34" s="8">
        <f t="shared" si="5"/>
        <v>14000</v>
      </c>
      <c r="H34" s="9" t="s">
        <v>69</v>
      </c>
      <c r="I34" s="9" t="s">
        <v>45</v>
      </c>
      <c r="J34" s="9" t="s">
        <v>45</v>
      </c>
      <c r="K34" s="9">
        <f t="shared" si="1"/>
        <v>35</v>
      </c>
      <c r="L34" s="10">
        <v>46235</v>
      </c>
      <c r="M34" s="10">
        <v>46352</v>
      </c>
      <c r="N34" s="22" t="s">
        <v>13</v>
      </c>
      <c r="O34" s="11" t="s">
        <v>39</v>
      </c>
      <c r="P34" s="22" t="s">
        <v>58</v>
      </c>
      <c r="Q34" s="22" t="s">
        <v>6</v>
      </c>
      <c r="R34" s="23"/>
      <c r="S34" s="11" t="s">
        <v>42</v>
      </c>
    </row>
    <row r="35" spans="2:19" ht="51" x14ac:dyDescent="0.25">
      <c r="B35" s="9" t="s">
        <v>59</v>
      </c>
      <c r="C35" s="19" t="s">
        <v>86</v>
      </c>
      <c r="D35" s="9" t="s">
        <v>87</v>
      </c>
      <c r="E35" s="9">
        <v>7000</v>
      </c>
      <c r="F35" s="8">
        <v>42000</v>
      </c>
      <c r="G35" s="8">
        <f t="shared" si="5"/>
        <v>42000</v>
      </c>
      <c r="H35" s="9" t="s">
        <v>69</v>
      </c>
      <c r="I35" s="9" t="s">
        <v>45</v>
      </c>
      <c r="J35" s="9" t="s">
        <v>45</v>
      </c>
      <c r="K35" s="9">
        <f t="shared" si="1"/>
        <v>162</v>
      </c>
      <c r="L35" s="10">
        <v>46134</v>
      </c>
      <c r="M35" s="10">
        <v>46225</v>
      </c>
      <c r="N35" s="22" t="s">
        <v>13</v>
      </c>
      <c r="O35" s="11" t="s">
        <v>39</v>
      </c>
      <c r="P35" s="22" t="s">
        <v>54</v>
      </c>
      <c r="Q35" s="22" t="s">
        <v>6</v>
      </c>
      <c r="R35" s="23"/>
      <c r="S35" s="11" t="s">
        <v>42</v>
      </c>
    </row>
    <row r="36" spans="2:19" ht="127.5" x14ac:dyDescent="0.25">
      <c r="B36" s="9" t="s">
        <v>59</v>
      </c>
      <c r="C36" s="19" t="s">
        <v>88</v>
      </c>
      <c r="D36" s="9" t="s">
        <v>53</v>
      </c>
      <c r="E36" s="9">
        <v>3</v>
      </c>
      <c r="F36" s="8">
        <v>150000</v>
      </c>
      <c r="G36" s="8">
        <f t="shared" si="5"/>
        <v>150000</v>
      </c>
      <c r="H36" s="9" t="s">
        <v>69</v>
      </c>
      <c r="I36" s="9" t="s">
        <v>45</v>
      </c>
      <c r="J36" s="9" t="s">
        <v>45</v>
      </c>
      <c r="K36" s="9">
        <f t="shared" si="1"/>
        <v>213</v>
      </c>
      <c r="L36" s="10">
        <v>46137</v>
      </c>
      <c r="M36" s="10">
        <v>46174</v>
      </c>
      <c r="N36" s="22" t="s">
        <v>13</v>
      </c>
      <c r="O36" s="11" t="s">
        <v>39</v>
      </c>
      <c r="P36" s="22" t="s">
        <v>89</v>
      </c>
      <c r="Q36" s="22" t="s">
        <v>6</v>
      </c>
      <c r="R36" s="23"/>
      <c r="S36" s="11" t="s">
        <v>42</v>
      </c>
    </row>
    <row r="37" spans="2:19" ht="89.25" x14ac:dyDescent="0.25">
      <c r="B37" s="9" t="s">
        <v>59</v>
      </c>
      <c r="C37" s="19" t="s">
        <v>90</v>
      </c>
      <c r="D37" s="9" t="s">
        <v>36</v>
      </c>
      <c r="E37" s="9">
        <v>1</v>
      </c>
      <c r="F37" s="8">
        <v>240000</v>
      </c>
      <c r="G37" s="8">
        <f t="shared" si="5"/>
        <v>240000</v>
      </c>
      <c r="H37" s="9" t="s">
        <v>69</v>
      </c>
      <c r="I37" s="9" t="s">
        <v>38</v>
      </c>
      <c r="J37" s="9" t="s">
        <v>38</v>
      </c>
      <c r="K37" s="9">
        <f t="shared" si="1"/>
        <v>262</v>
      </c>
      <c r="L37" s="10">
        <v>46004</v>
      </c>
      <c r="M37" s="10">
        <v>46125</v>
      </c>
      <c r="N37" s="11" t="s">
        <v>13</v>
      </c>
      <c r="O37" s="11" t="s">
        <v>39</v>
      </c>
      <c r="P37" s="11" t="s">
        <v>89</v>
      </c>
      <c r="Q37" s="11" t="s">
        <v>6</v>
      </c>
      <c r="R37" s="23"/>
      <c r="S37" s="11" t="s">
        <v>42</v>
      </c>
    </row>
    <row r="38" spans="2:19" ht="76.5" x14ac:dyDescent="0.25">
      <c r="B38" s="9" t="s">
        <v>59</v>
      </c>
      <c r="C38" s="19" t="s">
        <v>91</v>
      </c>
      <c r="D38" s="9" t="s">
        <v>36</v>
      </c>
      <c r="E38" s="9">
        <v>1</v>
      </c>
      <c r="F38" s="8">
        <v>20000</v>
      </c>
      <c r="G38" s="8">
        <f t="shared" si="5"/>
        <v>20000</v>
      </c>
      <c r="H38" s="9" t="s">
        <v>69</v>
      </c>
      <c r="I38" s="9" t="s">
        <v>38</v>
      </c>
      <c r="J38" s="9" t="s">
        <v>38</v>
      </c>
      <c r="K38" s="9">
        <f t="shared" si="1"/>
        <v>121</v>
      </c>
      <c r="L38" s="10">
        <v>46143</v>
      </c>
      <c r="M38" s="10">
        <v>46266</v>
      </c>
      <c r="N38" s="11" t="s">
        <v>13</v>
      </c>
      <c r="O38" s="11" t="s">
        <v>39</v>
      </c>
      <c r="P38" s="11" t="s">
        <v>40</v>
      </c>
      <c r="Q38" s="11" t="s">
        <v>6</v>
      </c>
      <c r="R38" s="23"/>
      <c r="S38" s="11" t="s">
        <v>42</v>
      </c>
    </row>
    <row r="39" spans="2:19" ht="76.5" x14ac:dyDescent="0.25">
      <c r="B39" s="9" t="s">
        <v>59</v>
      </c>
      <c r="C39" s="19" t="s">
        <v>96</v>
      </c>
      <c r="D39" s="9" t="s">
        <v>53</v>
      </c>
      <c r="E39" s="9">
        <v>29</v>
      </c>
      <c r="F39" s="8">
        <v>144450.9</v>
      </c>
      <c r="G39" s="8">
        <f t="shared" si="5"/>
        <v>144450.9</v>
      </c>
      <c r="H39" s="9" t="s">
        <v>37</v>
      </c>
      <c r="I39" s="9" t="s">
        <v>49</v>
      </c>
      <c r="J39" s="9" t="s">
        <v>45</v>
      </c>
      <c r="K39" s="9">
        <f t="shared" si="1"/>
        <v>94</v>
      </c>
      <c r="L39" s="10">
        <v>45995</v>
      </c>
      <c r="M39" s="10">
        <v>46293</v>
      </c>
      <c r="N39" s="11" t="s">
        <v>14</v>
      </c>
      <c r="O39" s="11" t="s">
        <v>39</v>
      </c>
      <c r="P39" s="11" t="s">
        <v>98</v>
      </c>
      <c r="Q39" s="11" t="s">
        <v>6</v>
      </c>
      <c r="R39" s="11" t="s">
        <v>41</v>
      </c>
      <c r="S39" s="11"/>
    </row>
    <row r="40" spans="2:19" ht="76.5" x14ac:dyDescent="0.25">
      <c r="B40" s="9" t="s">
        <v>59</v>
      </c>
      <c r="C40" s="19" t="s">
        <v>97</v>
      </c>
      <c r="D40" s="9" t="s">
        <v>36</v>
      </c>
      <c r="E40" s="9">
        <v>1</v>
      </c>
      <c r="F40" s="8">
        <v>2000</v>
      </c>
      <c r="G40" s="8">
        <v>2000</v>
      </c>
      <c r="H40" s="9" t="s">
        <v>37</v>
      </c>
      <c r="I40" s="9" t="s">
        <v>49</v>
      </c>
      <c r="J40" s="9" t="s">
        <v>45</v>
      </c>
      <c r="K40" s="9">
        <f t="shared" si="1"/>
        <v>296</v>
      </c>
      <c r="L40" s="10">
        <v>46007</v>
      </c>
      <c r="M40" s="10">
        <v>46091</v>
      </c>
      <c r="N40" s="11" t="s">
        <v>13</v>
      </c>
      <c r="O40" s="11" t="s">
        <v>39</v>
      </c>
      <c r="P40" s="11" t="s">
        <v>40</v>
      </c>
      <c r="Q40" s="11" t="s">
        <v>6</v>
      </c>
      <c r="R40" s="11" t="s">
        <v>41</v>
      </c>
      <c r="S40" s="11"/>
    </row>
    <row r="41" spans="2:19" ht="140.25" x14ac:dyDescent="0.25">
      <c r="B41" s="26" t="s">
        <v>92</v>
      </c>
      <c r="C41" s="19" t="s">
        <v>93</v>
      </c>
      <c r="D41" s="27" t="s">
        <v>36</v>
      </c>
      <c r="E41" s="9">
        <v>1</v>
      </c>
      <c r="F41" s="8">
        <v>100000</v>
      </c>
      <c r="G41" s="8">
        <f t="shared" si="5"/>
        <v>100000</v>
      </c>
      <c r="H41" s="9" t="s">
        <v>37</v>
      </c>
      <c r="I41" s="9" t="s">
        <v>49</v>
      </c>
      <c r="J41" s="9" t="s">
        <v>45</v>
      </c>
      <c r="K41" s="9">
        <f t="shared" si="1"/>
        <v>183</v>
      </c>
      <c r="L41" s="10">
        <v>45931</v>
      </c>
      <c r="M41" s="10">
        <v>46204</v>
      </c>
      <c r="N41" s="11" t="s">
        <v>13</v>
      </c>
      <c r="O41" s="11" t="s">
        <v>39</v>
      </c>
      <c r="P41" s="11" t="s">
        <v>58</v>
      </c>
      <c r="Q41" s="11" t="s">
        <v>6</v>
      </c>
      <c r="R41" s="11" t="s">
        <v>41</v>
      </c>
      <c r="S41" s="11" t="s">
        <v>42</v>
      </c>
    </row>
    <row r="42" spans="2:19" ht="76.5" x14ac:dyDescent="0.25">
      <c r="B42" s="26" t="s">
        <v>92</v>
      </c>
      <c r="C42" s="19" t="s">
        <v>99</v>
      </c>
      <c r="D42" s="27" t="s">
        <v>100</v>
      </c>
      <c r="E42" s="9">
        <v>122</v>
      </c>
      <c r="F42" s="8">
        <v>200000</v>
      </c>
      <c r="G42" s="8">
        <v>200000</v>
      </c>
      <c r="H42" s="9" t="s">
        <v>37</v>
      </c>
      <c r="I42" s="9" t="s">
        <v>38</v>
      </c>
      <c r="J42" s="9" t="s">
        <v>45</v>
      </c>
      <c r="K42" s="9">
        <f t="shared" si="1"/>
        <v>91</v>
      </c>
      <c r="L42" s="10">
        <v>46082</v>
      </c>
      <c r="M42" s="10">
        <v>46296</v>
      </c>
      <c r="N42" s="11" t="s">
        <v>13</v>
      </c>
      <c r="O42" s="11" t="s">
        <v>39</v>
      </c>
      <c r="P42" s="11" t="s">
        <v>40</v>
      </c>
      <c r="Q42" s="11" t="s">
        <v>6</v>
      </c>
      <c r="R42" s="11" t="s">
        <v>41</v>
      </c>
      <c r="S42" s="11" t="s">
        <v>42</v>
      </c>
    </row>
    <row r="43" spans="2:19" ht="140.25" x14ac:dyDescent="0.25">
      <c r="B43" s="26" t="s">
        <v>92</v>
      </c>
      <c r="C43" s="19" t="s">
        <v>94</v>
      </c>
      <c r="D43" s="27" t="s">
        <v>36</v>
      </c>
      <c r="E43" s="9">
        <v>1</v>
      </c>
      <c r="F43" s="8">
        <v>59150</v>
      </c>
      <c r="G43" s="8">
        <f t="shared" si="4"/>
        <v>9723.2876712328762</v>
      </c>
      <c r="H43" s="9" t="s">
        <v>37</v>
      </c>
      <c r="I43" s="9" t="s">
        <v>45</v>
      </c>
      <c r="J43" s="9" t="s">
        <v>45</v>
      </c>
      <c r="K43" s="9">
        <f t="shared" si="1"/>
        <v>60</v>
      </c>
      <c r="L43" s="10">
        <v>45962</v>
      </c>
      <c r="M43" s="10">
        <v>46327</v>
      </c>
      <c r="N43" s="11" t="s">
        <v>13</v>
      </c>
      <c r="O43" s="11" t="s">
        <v>39</v>
      </c>
      <c r="P43" s="11" t="s">
        <v>58</v>
      </c>
      <c r="Q43" s="11" t="s">
        <v>6</v>
      </c>
      <c r="R43" s="11" t="s">
        <v>41</v>
      </c>
      <c r="S43" s="11" t="s">
        <v>42</v>
      </c>
    </row>
    <row r="44" spans="2:19" ht="140.25" x14ac:dyDescent="0.25">
      <c r="B44" s="26" t="s">
        <v>92</v>
      </c>
      <c r="C44" s="19" t="s">
        <v>95</v>
      </c>
      <c r="D44" s="27" t="s">
        <v>36</v>
      </c>
      <c r="E44" s="9">
        <v>1</v>
      </c>
      <c r="F44" s="8">
        <v>14040</v>
      </c>
      <c r="G44" s="8">
        <f t="shared" si="4"/>
        <v>10539.616438356165</v>
      </c>
      <c r="H44" s="9" t="s">
        <v>37</v>
      </c>
      <c r="I44" s="9" t="s">
        <v>38</v>
      </c>
      <c r="J44" s="9" t="s">
        <v>45</v>
      </c>
      <c r="K44" s="9">
        <f t="shared" si="1"/>
        <v>274</v>
      </c>
      <c r="L44" s="10">
        <v>45962</v>
      </c>
      <c r="M44" s="10">
        <v>46113</v>
      </c>
      <c r="N44" s="11" t="s">
        <v>13</v>
      </c>
      <c r="O44" s="11" t="s">
        <v>39</v>
      </c>
      <c r="P44" s="11" t="s">
        <v>58</v>
      </c>
      <c r="Q44" s="11" t="s">
        <v>6</v>
      </c>
      <c r="R44" s="11" t="s">
        <v>41</v>
      </c>
      <c r="S44" s="11" t="s">
        <v>42</v>
      </c>
    </row>
    <row r="45" spans="2:19" x14ac:dyDescent="0.25">
      <c r="B45" s="26"/>
      <c r="C45" s="19"/>
      <c r="D45" s="27"/>
      <c r="E45" s="9"/>
      <c r="F45" s="8"/>
      <c r="G45" s="8"/>
      <c r="H45" s="9"/>
      <c r="I45" s="9"/>
      <c r="J45" s="9"/>
      <c r="K45" s="9"/>
      <c r="L45" s="10"/>
      <c r="M45" s="10"/>
      <c r="N45" s="11"/>
      <c r="O45" s="11"/>
      <c r="P45" s="11"/>
      <c r="Q45" s="11"/>
      <c r="R45" s="11"/>
      <c r="S45" s="11"/>
    </row>
  </sheetData>
  <mergeCells count="24">
    <mergeCell ref="Q7:Q8"/>
    <mergeCell ref="R7:R8"/>
    <mergeCell ref="S7:S8"/>
    <mergeCell ref="C13:C14"/>
    <mergeCell ref="D13:D14"/>
    <mergeCell ref="H13:H14"/>
    <mergeCell ref="H7:H8"/>
    <mergeCell ref="I7:I8"/>
    <mergeCell ref="J7:J8"/>
    <mergeCell ref="L7:L8"/>
    <mergeCell ref="M7:M8"/>
    <mergeCell ref="N7:P7"/>
    <mergeCell ref="G7:G8"/>
    <mergeCell ref="B7:B8"/>
    <mergeCell ref="C7:C8"/>
    <mergeCell ref="D7:D8"/>
    <mergeCell ref="E7:E8"/>
    <mergeCell ref="F7:F8"/>
    <mergeCell ref="B2:S2"/>
    <mergeCell ref="V2:AC2"/>
    <mergeCell ref="B4:C4"/>
    <mergeCell ref="E4:I4"/>
    <mergeCell ref="B5:C5"/>
    <mergeCell ref="E5:I5"/>
  </mergeCells>
  <hyperlinks>
    <hyperlink ref="C10" r:id="rId1" xr:uid="{51784C02-286D-4F24-BC22-DC3DB38B9749}"/>
    <hyperlink ref="C11" r:id="rId2" xr:uid="{06002D38-45A5-4337-8E07-2B39DF86FED2}"/>
    <hyperlink ref="C12" r:id="rId3" xr:uid="{E2C8FCE2-1EB8-4F48-9362-8922E7EC83A2}"/>
    <hyperlink ref="B13" r:id="rId4" xr:uid="{ADA20E42-2C1D-4804-9DDE-AD7E4BF64A60}"/>
    <hyperlink ref="B14" r:id="rId5" xr:uid="{12C1A877-84EF-4D8C-861F-E81BC0AEB71B}"/>
    <hyperlink ref="C15" r:id="rId6" xr:uid="{0FA7FA19-00B2-4BF7-8263-620D8C452FD0}"/>
    <hyperlink ref="C16" r:id="rId7" xr:uid="{88F45730-9EB1-4888-8B5B-8A51ECB20C7A}"/>
    <hyperlink ref="C17" r:id="rId8" xr:uid="{C868CA90-9BE7-4BDB-AEC4-CBF3D3CD548B}"/>
    <hyperlink ref="C18" r:id="rId9" xr:uid="{7BAD832E-1E0E-4679-96F7-697872A2E3FB}"/>
    <hyperlink ref="C19" r:id="rId10" xr:uid="{F55FB995-F55E-4EE3-897B-273152502700}"/>
    <hyperlink ref="C9" r:id="rId11" xr:uid="{D2A1947D-259F-4BB2-A103-27285E8F8890}"/>
    <hyperlink ref="C39" r:id="rId12" xr:uid="{5C2E67F8-8085-4485-A1EB-40C80842A74C}"/>
    <hyperlink ref="C40" r:id="rId13" xr:uid="{36B60E56-0AAE-4E20-B19F-01F04881B893}"/>
  </hyperlinks>
  <pageMargins left="0.511811024" right="0.511811024" top="0.78740157499999996" bottom="0.78740157499999996" header="0.31496062000000002" footer="0.31496062000000002"/>
  <pageSetup paperSize="9" scale="29" fitToHeight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Calegari</dc:creator>
  <cp:lastModifiedBy>Izabela Perassolli</cp:lastModifiedBy>
  <cp:lastPrinted>2026-01-05T19:56:16Z</cp:lastPrinted>
  <dcterms:created xsi:type="dcterms:W3CDTF">2025-10-02T19:35:01Z</dcterms:created>
  <dcterms:modified xsi:type="dcterms:W3CDTF">2026-01-15T12:42:33Z</dcterms:modified>
</cp:coreProperties>
</file>