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3A24CFD6-22C4-41AD-A7C7-815623F74E6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nsolidad_Consolidated_2023_UC" sheetId="3" r:id="rId1"/>
    <sheet name="Consolidada_Consolidated_2023" sheetId="4" r:id="rId2"/>
    <sheet name="Fat_Conv_Tep_Medio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AI51" i="3"/>
  <c r="AH51" i="3"/>
  <c r="AG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Q51" i="3"/>
  <c r="O51" i="3"/>
  <c r="N51" i="3"/>
  <c r="M51" i="3"/>
  <c r="P51" i="3" s="1"/>
  <c r="L51" i="3"/>
  <c r="K51" i="3"/>
  <c r="J51" i="3"/>
  <c r="I51" i="3"/>
  <c r="H51" i="3"/>
  <c r="G51" i="3"/>
  <c r="F51" i="3"/>
  <c r="E51" i="3"/>
  <c r="D51" i="3"/>
  <c r="AI50" i="3"/>
  <c r="AH50" i="3"/>
  <c r="AG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Q50" i="3"/>
  <c r="O50" i="3"/>
  <c r="N50" i="3"/>
  <c r="M50" i="3"/>
  <c r="L50" i="3"/>
  <c r="K50" i="3"/>
  <c r="J50" i="3"/>
  <c r="I50" i="3"/>
  <c r="H50" i="3"/>
  <c r="G50" i="3"/>
  <c r="F50" i="3"/>
  <c r="E50" i="3"/>
  <c r="D50" i="3"/>
  <c r="AI49" i="3"/>
  <c r="AH49" i="3"/>
  <c r="AG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Q49" i="3"/>
  <c r="O49" i="3"/>
  <c r="N49" i="3"/>
  <c r="M49" i="3"/>
  <c r="L49" i="3"/>
  <c r="K49" i="3"/>
  <c r="J49" i="3"/>
  <c r="I49" i="3"/>
  <c r="H49" i="3"/>
  <c r="G49" i="3"/>
  <c r="F49" i="3"/>
  <c r="E49" i="3"/>
  <c r="D49" i="3"/>
  <c r="AI48" i="3"/>
  <c r="AH48" i="3"/>
  <c r="AG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Q48" i="3"/>
  <c r="O48" i="3"/>
  <c r="N48" i="3"/>
  <c r="M48" i="3"/>
  <c r="L48" i="3"/>
  <c r="K48" i="3"/>
  <c r="J48" i="3"/>
  <c r="I48" i="3"/>
  <c r="H48" i="3"/>
  <c r="G48" i="3"/>
  <c r="F48" i="3"/>
  <c r="E48" i="3"/>
  <c r="D48" i="3"/>
  <c r="AI47" i="3"/>
  <c r="AH47" i="3"/>
  <c r="AG47" i="3"/>
  <c r="AE47" i="3"/>
  <c r="AD47" i="3"/>
  <c r="AF47" i="3" s="1"/>
  <c r="AC47" i="3"/>
  <c r="AB47" i="3"/>
  <c r="AA47" i="3"/>
  <c r="Z47" i="3"/>
  <c r="Y47" i="3"/>
  <c r="X47" i="3"/>
  <c r="W47" i="3"/>
  <c r="V47" i="3"/>
  <c r="U47" i="3"/>
  <c r="T47" i="3"/>
  <c r="S47" i="3"/>
  <c r="Q47" i="3"/>
  <c r="O47" i="3"/>
  <c r="N47" i="3"/>
  <c r="M47" i="3"/>
  <c r="L47" i="3"/>
  <c r="K47" i="3"/>
  <c r="J47" i="3"/>
  <c r="I47" i="3"/>
  <c r="H47" i="3"/>
  <c r="G47" i="3"/>
  <c r="F47" i="3"/>
  <c r="E47" i="3"/>
  <c r="D47" i="3"/>
  <c r="AI46" i="3"/>
  <c r="AH46" i="3"/>
  <c r="AG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Q46" i="3"/>
  <c r="O46" i="3"/>
  <c r="N46" i="3"/>
  <c r="M46" i="3"/>
  <c r="L46" i="3"/>
  <c r="K46" i="3"/>
  <c r="J46" i="3"/>
  <c r="I46" i="3"/>
  <c r="H46" i="3"/>
  <c r="G46" i="3"/>
  <c r="F46" i="3"/>
  <c r="E46" i="3"/>
  <c r="D46" i="3"/>
  <c r="AI45" i="3"/>
  <c r="AH45" i="3"/>
  <c r="AG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Q45" i="3"/>
  <c r="O45" i="3"/>
  <c r="N45" i="3"/>
  <c r="M45" i="3"/>
  <c r="L45" i="3"/>
  <c r="K45" i="3"/>
  <c r="J45" i="3"/>
  <c r="I45" i="3"/>
  <c r="H45" i="3"/>
  <c r="G45" i="3"/>
  <c r="F45" i="3"/>
  <c r="E45" i="3"/>
  <c r="D45" i="3"/>
  <c r="AI44" i="3"/>
  <c r="AH44" i="3"/>
  <c r="AG44" i="3"/>
  <c r="AE44" i="3"/>
  <c r="AD44" i="3"/>
  <c r="AF44" i="3" s="1"/>
  <c r="AC44" i="3"/>
  <c r="AB44" i="3"/>
  <c r="AA44" i="3"/>
  <c r="Z44" i="3"/>
  <c r="Y44" i="3"/>
  <c r="X44" i="3"/>
  <c r="W44" i="3"/>
  <c r="V44" i="3"/>
  <c r="U44" i="3"/>
  <c r="T44" i="3"/>
  <c r="S44" i="3"/>
  <c r="Q44" i="3"/>
  <c r="O44" i="3"/>
  <c r="N44" i="3"/>
  <c r="M44" i="3"/>
  <c r="L44" i="3"/>
  <c r="K44" i="3"/>
  <c r="J44" i="3"/>
  <c r="I44" i="3"/>
  <c r="H44" i="3"/>
  <c r="G44" i="3"/>
  <c r="F44" i="3"/>
  <c r="E44" i="3"/>
  <c r="D44" i="3"/>
  <c r="AI43" i="3"/>
  <c r="AH43" i="3"/>
  <c r="AG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Q43" i="3"/>
  <c r="O43" i="3"/>
  <c r="N43" i="3"/>
  <c r="M43" i="3"/>
  <c r="L43" i="3"/>
  <c r="K43" i="3"/>
  <c r="J43" i="3"/>
  <c r="I43" i="3"/>
  <c r="H43" i="3"/>
  <c r="G43" i="3"/>
  <c r="F43" i="3"/>
  <c r="E43" i="3"/>
  <c r="D43" i="3"/>
  <c r="AI42" i="3"/>
  <c r="AH42" i="3"/>
  <c r="AG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Q42" i="3"/>
  <c r="O42" i="3"/>
  <c r="N42" i="3"/>
  <c r="M42" i="3"/>
  <c r="L42" i="3"/>
  <c r="K42" i="3"/>
  <c r="J42" i="3"/>
  <c r="I42" i="3"/>
  <c r="H42" i="3"/>
  <c r="G42" i="3"/>
  <c r="F42" i="3"/>
  <c r="E42" i="3"/>
  <c r="D42" i="3"/>
  <c r="AI41" i="3"/>
  <c r="AH41" i="3"/>
  <c r="AG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Q41" i="3"/>
  <c r="O41" i="3"/>
  <c r="N41" i="3"/>
  <c r="M41" i="3"/>
  <c r="L41" i="3"/>
  <c r="K41" i="3"/>
  <c r="J41" i="3"/>
  <c r="I41" i="3"/>
  <c r="H41" i="3"/>
  <c r="G41" i="3"/>
  <c r="F41" i="3"/>
  <c r="E41" i="3"/>
  <c r="D41" i="3"/>
  <c r="AI40" i="3"/>
  <c r="AH40" i="3"/>
  <c r="AG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Q40" i="3"/>
  <c r="O40" i="3"/>
  <c r="N40" i="3"/>
  <c r="M40" i="3"/>
  <c r="L40" i="3"/>
  <c r="K40" i="3"/>
  <c r="J40" i="3"/>
  <c r="I40" i="3"/>
  <c r="H40" i="3"/>
  <c r="G40" i="3"/>
  <c r="F40" i="3"/>
  <c r="E40" i="3"/>
  <c r="D40" i="3"/>
  <c r="AI39" i="3"/>
  <c r="AH39" i="3"/>
  <c r="AG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Q39" i="3"/>
  <c r="O39" i="3"/>
  <c r="N39" i="3"/>
  <c r="M39" i="3"/>
  <c r="L39" i="3"/>
  <c r="K39" i="3"/>
  <c r="J39" i="3"/>
  <c r="I39" i="3"/>
  <c r="H39" i="3"/>
  <c r="G39" i="3"/>
  <c r="F39" i="3"/>
  <c r="E39" i="3"/>
  <c r="D39" i="3"/>
  <c r="AI38" i="3"/>
  <c r="AH38" i="3"/>
  <c r="AG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Q38" i="3"/>
  <c r="O38" i="3"/>
  <c r="N38" i="3"/>
  <c r="M38" i="3"/>
  <c r="L38" i="3"/>
  <c r="K38" i="3"/>
  <c r="J38" i="3"/>
  <c r="I38" i="3"/>
  <c r="H38" i="3"/>
  <c r="G38" i="3"/>
  <c r="F38" i="3"/>
  <c r="E38" i="3"/>
  <c r="D38" i="3"/>
  <c r="AI37" i="3"/>
  <c r="AH37" i="3"/>
  <c r="AG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Q37" i="3"/>
  <c r="O37" i="3"/>
  <c r="N37" i="3"/>
  <c r="M37" i="3"/>
  <c r="L37" i="3"/>
  <c r="K37" i="3"/>
  <c r="J37" i="3"/>
  <c r="I37" i="3"/>
  <c r="H37" i="3"/>
  <c r="G37" i="3"/>
  <c r="F37" i="3"/>
  <c r="E37" i="3"/>
  <c r="D37" i="3"/>
  <c r="AI36" i="3"/>
  <c r="AH36" i="3"/>
  <c r="AG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Q36" i="3"/>
  <c r="O36" i="3"/>
  <c r="N36" i="3"/>
  <c r="M36" i="3"/>
  <c r="L36" i="3"/>
  <c r="K36" i="3"/>
  <c r="J36" i="3"/>
  <c r="I36" i="3"/>
  <c r="H36" i="3"/>
  <c r="G36" i="3"/>
  <c r="F36" i="3"/>
  <c r="E36" i="3"/>
  <c r="D36" i="3"/>
  <c r="AI35" i="3"/>
  <c r="AH35" i="3"/>
  <c r="AG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Q35" i="3"/>
  <c r="O35" i="3"/>
  <c r="N35" i="3"/>
  <c r="M35" i="3"/>
  <c r="L35" i="3"/>
  <c r="K35" i="3"/>
  <c r="J35" i="3"/>
  <c r="I35" i="3"/>
  <c r="H35" i="3"/>
  <c r="G35" i="3"/>
  <c r="F35" i="3"/>
  <c r="E35" i="3"/>
  <c r="D35" i="3"/>
  <c r="AI34" i="3"/>
  <c r="AH34" i="3"/>
  <c r="AG34" i="3"/>
  <c r="AE34" i="3"/>
  <c r="AD34" i="3"/>
  <c r="AF34" i="3" s="1"/>
  <c r="AC34" i="3"/>
  <c r="AB34" i="3"/>
  <c r="AA34" i="3"/>
  <c r="Z34" i="3"/>
  <c r="Y34" i="3"/>
  <c r="X34" i="3"/>
  <c r="W34" i="3"/>
  <c r="V34" i="3"/>
  <c r="U34" i="3"/>
  <c r="T34" i="3"/>
  <c r="S34" i="3"/>
  <c r="Q34" i="3"/>
  <c r="O34" i="3"/>
  <c r="N34" i="3"/>
  <c r="M34" i="3"/>
  <c r="L34" i="3"/>
  <c r="K34" i="3"/>
  <c r="J34" i="3"/>
  <c r="I34" i="3"/>
  <c r="H34" i="3"/>
  <c r="G34" i="3"/>
  <c r="F34" i="3"/>
  <c r="E34" i="3"/>
  <c r="D34" i="3"/>
  <c r="AI33" i="3"/>
  <c r="AH33" i="3"/>
  <c r="AG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Q33" i="3"/>
  <c r="O33" i="3"/>
  <c r="N33" i="3"/>
  <c r="M33" i="3"/>
  <c r="L33" i="3"/>
  <c r="K33" i="3"/>
  <c r="J33" i="3"/>
  <c r="I33" i="3"/>
  <c r="H33" i="3"/>
  <c r="G33" i="3"/>
  <c r="F33" i="3"/>
  <c r="E33" i="3"/>
  <c r="D33" i="3"/>
  <c r="AI32" i="3"/>
  <c r="AH32" i="3"/>
  <c r="AG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Q32" i="3"/>
  <c r="O32" i="3"/>
  <c r="N32" i="3"/>
  <c r="M32" i="3"/>
  <c r="L32" i="3"/>
  <c r="K32" i="3"/>
  <c r="J32" i="3"/>
  <c r="I32" i="3"/>
  <c r="H32" i="3"/>
  <c r="G32" i="3"/>
  <c r="F32" i="3"/>
  <c r="E32" i="3"/>
  <c r="D32" i="3"/>
  <c r="AI31" i="3"/>
  <c r="AH31" i="3"/>
  <c r="AG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Q31" i="3"/>
  <c r="O31" i="3"/>
  <c r="N31" i="3"/>
  <c r="M31" i="3"/>
  <c r="L31" i="3"/>
  <c r="K31" i="3"/>
  <c r="J31" i="3"/>
  <c r="I31" i="3"/>
  <c r="H31" i="3"/>
  <c r="G31" i="3"/>
  <c r="F31" i="3"/>
  <c r="E31" i="3"/>
  <c r="D31" i="3"/>
  <c r="AI30" i="3"/>
  <c r="AH30" i="3"/>
  <c r="AG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Q30" i="3"/>
  <c r="O30" i="3"/>
  <c r="N30" i="3"/>
  <c r="M30" i="3"/>
  <c r="L30" i="3"/>
  <c r="K30" i="3"/>
  <c r="J30" i="3"/>
  <c r="I30" i="3"/>
  <c r="H30" i="3"/>
  <c r="G30" i="3"/>
  <c r="F30" i="3"/>
  <c r="E30" i="3"/>
  <c r="D30" i="3"/>
  <c r="AI29" i="3"/>
  <c r="AH29" i="3"/>
  <c r="AG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Q29" i="3"/>
  <c r="O29" i="3"/>
  <c r="N29" i="3"/>
  <c r="M29" i="3"/>
  <c r="L29" i="3"/>
  <c r="K29" i="3"/>
  <c r="J29" i="3"/>
  <c r="I29" i="3"/>
  <c r="H29" i="3"/>
  <c r="G29" i="3"/>
  <c r="F29" i="3"/>
  <c r="E29" i="3"/>
  <c r="D29" i="3"/>
  <c r="AI28" i="3"/>
  <c r="AH28" i="3"/>
  <c r="AG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Q28" i="3"/>
  <c r="O28" i="3"/>
  <c r="N28" i="3"/>
  <c r="M28" i="3"/>
  <c r="L28" i="3"/>
  <c r="K28" i="3"/>
  <c r="J28" i="3"/>
  <c r="I28" i="3"/>
  <c r="H28" i="3"/>
  <c r="G28" i="3"/>
  <c r="F28" i="3"/>
  <c r="E28" i="3"/>
  <c r="D28" i="3"/>
  <c r="AI27" i="3"/>
  <c r="AH27" i="3"/>
  <c r="AG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Q27" i="3"/>
  <c r="O27" i="3"/>
  <c r="N27" i="3"/>
  <c r="M27" i="3"/>
  <c r="L27" i="3"/>
  <c r="K27" i="3"/>
  <c r="J27" i="3"/>
  <c r="I27" i="3"/>
  <c r="H27" i="3"/>
  <c r="G27" i="3"/>
  <c r="F27" i="3"/>
  <c r="E27" i="3"/>
  <c r="D27" i="3"/>
  <c r="AI26" i="3"/>
  <c r="AH26" i="3"/>
  <c r="AG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Q26" i="3"/>
  <c r="O26" i="3"/>
  <c r="N26" i="3"/>
  <c r="M26" i="3"/>
  <c r="L26" i="3"/>
  <c r="K26" i="3"/>
  <c r="J26" i="3"/>
  <c r="I26" i="3"/>
  <c r="H26" i="3"/>
  <c r="G26" i="3"/>
  <c r="F26" i="3"/>
  <c r="E26" i="3"/>
  <c r="D26" i="3"/>
  <c r="AI25" i="3"/>
  <c r="AH25" i="3"/>
  <c r="AG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Q25" i="3"/>
  <c r="O25" i="3"/>
  <c r="N25" i="3"/>
  <c r="M25" i="3"/>
  <c r="L25" i="3"/>
  <c r="K25" i="3"/>
  <c r="J25" i="3"/>
  <c r="I25" i="3"/>
  <c r="H25" i="3"/>
  <c r="G25" i="3"/>
  <c r="F25" i="3"/>
  <c r="E25" i="3"/>
  <c r="D25" i="3"/>
  <c r="AI24" i="3"/>
  <c r="AH24" i="3"/>
  <c r="AG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Q24" i="3"/>
  <c r="O24" i="3"/>
  <c r="N24" i="3"/>
  <c r="M24" i="3"/>
  <c r="L24" i="3"/>
  <c r="K24" i="3"/>
  <c r="J24" i="3"/>
  <c r="I24" i="3"/>
  <c r="H24" i="3"/>
  <c r="G24" i="3"/>
  <c r="F24" i="3"/>
  <c r="E24" i="3"/>
  <c r="D24" i="3"/>
  <c r="AI23" i="3"/>
  <c r="AH23" i="3"/>
  <c r="AG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Q23" i="3"/>
  <c r="O23" i="3"/>
  <c r="N23" i="3"/>
  <c r="M23" i="3"/>
  <c r="L23" i="3"/>
  <c r="K23" i="3"/>
  <c r="J23" i="3"/>
  <c r="I23" i="3"/>
  <c r="H23" i="3"/>
  <c r="G23" i="3"/>
  <c r="F23" i="3"/>
  <c r="E23" i="3"/>
  <c r="D23" i="3"/>
  <c r="AI22" i="3"/>
  <c r="AH22" i="3"/>
  <c r="AG22" i="3"/>
  <c r="AE22" i="3"/>
  <c r="AD22" i="3"/>
  <c r="AF22" i="3" s="1"/>
  <c r="AC22" i="3"/>
  <c r="AB22" i="3"/>
  <c r="AA22" i="3"/>
  <c r="Z22" i="3"/>
  <c r="Y22" i="3"/>
  <c r="X22" i="3"/>
  <c r="W22" i="3"/>
  <c r="V22" i="3"/>
  <c r="U22" i="3"/>
  <c r="T22" i="3"/>
  <c r="S22" i="3"/>
  <c r="Q22" i="3"/>
  <c r="O22" i="3"/>
  <c r="N22" i="3"/>
  <c r="M22" i="3"/>
  <c r="L22" i="3"/>
  <c r="K22" i="3"/>
  <c r="J22" i="3"/>
  <c r="I22" i="3"/>
  <c r="H22" i="3"/>
  <c r="G22" i="3"/>
  <c r="F22" i="3"/>
  <c r="E22" i="3"/>
  <c r="D22" i="3"/>
  <c r="AI21" i="3"/>
  <c r="AH21" i="3"/>
  <c r="AG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Q21" i="3"/>
  <c r="O21" i="3"/>
  <c r="N21" i="3"/>
  <c r="M21" i="3"/>
  <c r="L21" i="3"/>
  <c r="K21" i="3"/>
  <c r="J21" i="3"/>
  <c r="I21" i="3"/>
  <c r="H21" i="3"/>
  <c r="G21" i="3"/>
  <c r="F21" i="3"/>
  <c r="E21" i="3"/>
  <c r="D21" i="3"/>
  <c r="AI20" i="3"/>
  <c r="AH20" i="3"/>
  <c r="AG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Q20" i="3"/>
  <c r="O20" i="3"/>
  <c r="N20" i="3"/>
  <c r="M20" i="3"/>
  <c r="L20" i="3"/>
  <c r="K20" i="3"/>
  <c r="J20" i="3"/>
  <c r="I20" i="3"/>
  <c r="H20" i="3"/>
  <c r="G20" i="3"/>
  <c r="F20" i="3"/>
  <c r="E20" i="3"/>
  <c r="D20" i="3"/>
  <c r="AI19" i="3"/>
  <c r="AH19" i="3"/>
  <c r="AG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Q19" i="3"/>
  <c r="O19" i="3"/>
  <c r="N19" i="3"/>
  <c r="M19" i="3"/>
  <c r="L19" i="3"/>
  <c r="K19" i="3"/>
  <c r="J19" i="3"/>
  <c r="I19" i="3"/>
  <c r="H19" i="3"/>
  <c r="G19" i="3"/>
  <c r="F19" i="3"/>
  <c r="E19" i="3"/>
  <c r="D19" i="3"/>
  <c r="AI18" i="3"/>
  <c r="AH18" i="3"/>
  <c r="AG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Q18" i="3"/>
  <c r="O18" i="3"/>
  <c r="N18" i="3"/>
  <c r="M18" i="3"/>
  <c r="L18" i="3"/>
  <c r="K18" i="3"/>
  <c r="J18" i="3"/>
  <c r="I18" i="3"/>
  <c r="H18" i="3"/>
  <c r="G18" i="3"/>
  <c r="F18" i="3"/>
  <c r="E18" i="3"/>
  <c r="D18" i="3"/>
  <c r="AI17" i="3"/>
  <c r="AH17" i="3"/>
  <c r="AG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Q17" i="3"/>
  <c r="O17" i="3"/>
  <c r="N17" i="3"/>
  <c r="M17" i="3"/>
  <c r="L17" i="3"/>
  <c r="K17" i="3"/>
  <c r="J17" i="3"/>
  <c r="I17" i="3"/>
  <c r="H17" i="3"/>
  <c r="G17" i="3"/>
  <c r="F17" i="3"/>
  <c r="E17" i="3"/>
  <c r="D17" i="3"/>
  <c r="AI16" i="3"/>
  <c r="AH16" i="3"/>
  <c r="AG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Q16" i="3"/>
  <c r="O16" i="3"/>
  <c r="N16" i="3"/>
  <c r="M16" i="3"/>
  <c r="L16" i="3"/>
  <c r="K16" i="3"/>
  <c r="J16" i="3"/>
  <c r="I16" i="3"/>
  <c r="H16" i="3"/>
  <c r="G16" i="3"/>
  <c r="F16" i="3"/>
  <c r="E16" i="3"/>
  <c r="D16" i="3"/>
  <c r="AI15" i="3"/>
  <c r="AH15" i="3"/>
  <c r="AG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Q15" i="3"/>
  <c r="O15" i="3"/>
  <c r="N15" i="3"/>
  <c r="M15" i="3"/>
  <c r="L15" i="3"/>
  <c r="K15" i="3"/>
  <c r="J15" i="3"/>
  <c r="I15" i="3"/>
  <c r="H15" i="3"/>
  <c r="G15" i="3"/>
  <c r="F15" i="3"/>
  <c r="E15" i="3"/>
  <c r="D15" i="3"/>
  <c r="AI14" i="3"/>
  <c r="AH14" i="3"/>
  <c r="AG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Q14" i="3"/>
  <c r="O14" i="3"/>
  <c r="N14" i="3"/>
  <c r="M14" i="3"/>
  <c r="L14" i="3"/>
  <c r="K14" i="3"/>
  <c r="J14" i="3"/>
  <c r="I14" i="3"/>
  <c r="H14" i="3"/>
  <c r="G14" i="3"/>
  <c r="F14" i="3"/>
  <c r="E14" i="3"/>
  <c r="AI13" i="3"/>
  <c r="AH13" i="3"/>
  <c r="AG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Q13" i="3"/>
  <c r="O13" i="3"/>
  <c r="N13" i="3"/>
  <c r="M13" i="3"/>
  <c r="L13" i="3"/>
  <c r="K13" i="3"/>
  <c r="J13" i="3"/>
  <c r="I13" i="3"/>
  <c r="H13" i="3"/>
  <c r="G13" i="3"/>
  <c r="F13" i="3"/>
  <c r="E13" i="3"/>
  <c r="D13" i="3"/>
  <c r="AI12" i="3"/>
  <c r="AH12" i="3"/>
  <c r="AG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Q12" i="3"/>
  <c r="O12" i="3"/>
  <c r="N12" i="3"/>
  <c r="M12" i="3"/>
  <c r="L12" i="3"/>
  <c r="K12" i="3"/>
  <c r="J12" i="3"/>
  <c r="I12" i="3"/>
  <c r="H12" i="3"/>
  <c r="G12" i="3"/>
  <c r="F12" i="3"/>
  <c r="E12" i="3"/>
  <c r="D12" i="3"/>
  <c r="AI11" i="3"/>
  <c r="AH11" i="3"/>
  <c r="AG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Q11" i="3"/>
  <c r="O11" i="3"/>
  <c r="N11" i="3"/>
  <c r="M11" i="3"/>
  <c r="L11" i="3"/>
  <c r="K11" i="3"/>
  <c r="J11" i="3"/>
  <c r="I11" i="3"/>
  <c r="H11" i="3"/>
  <c r="G11" i="3"/>
  <c r="F11" i="3"/>
  <c r="E11" i="3"/>
  <c r="D11" i="3"/>
  <c r="AI10" i="3"/>
  <c r="AH10" i="3"/>
  <c r="AG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Q10" i="3"/>
  <c r="O10" i="3"/>
  <c r="N10" i="3"/>
  <c r="M10" i="3"/>
  <c r="L10" i="3"/>
  <c r="K10" i="3"/>
  <c r="J10" i="3"/>
  <c r="I10" i="3"/>
  <c r="H10" i="3"/>
  <c r="G10" i="3"/>
  <c r="F10" i="3"/>
  <c r="E10" i="3"/>
  <c r="D10" i="3"/>
  <c r="AI9" i="3"/>
  <c r="AH9" i="3"/>
  <c r="AG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Q9" i="3"/>
  <c r="O9" i="3"/>
  <c r="N9" i="3"/>
  <c r="M9" i="3"/>
  <c r="L9" i="3"/>
  <c r="K9" i="3"/>
  <c r="J9" i="3"/>
  <c r="I9" i="3"/>
  <c r="H9" i="3"/>
  <c r="G9" i="3"/>
  <c r="F9" i="3"/>
  <c r="E9" i="3"/>
  <c r="D9" i="3"/>
  <c r="AI8" i="3"/>
  <c r="AH8" i="3"/>
  <c r="AG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Q8" i="3"/>
  <c r="O8" i="3"/>
  <c r="N8" i="3"/>
  <c r="M8" i="3"/>
  <c r="L8" i="3"/>
  <c r="K8" i="3"/>
  <c r="J8" i="3"/>
  <c r="I8" i="3"/>
  <c r="H8" i="3"/>
  <c r="G8" i="3"/>
  <c r="F8" i="3"/>
  <c r="E8" i="3"/>
  <c r="D8" i="3"/>
  <c r="AF50" i="3" l="1"/>
  <c r="AF21" i="3"/>
  <c r="AF12" i="3"/>
  <c r="P15" i="3"/>
  <c r="AF17" i="3"/>
  <c r="AF46" i="3"/>
  <c r="AF20" i="3"/>
  <c r="P48" i="3"/>
  <c r="AF9" i="3"/>
  <c r="P47" i="3"/>
  <c r="AF37" i="3"/>
  <c r="AF11" i="3"/>
  <c r="P25" i="3"/>
  <c r="P45" i="3"/>
  <c r="P13" i="3"/>
  <c r="P26" i="3"/>
  <c r="AF33" i="3"/>
  <c r="AF14" i="3"/>
  <c r="P18" i="3"/>
  <c r="AF24" i="3"/>
  <c r="P19" i="3"/>
  <c r="AF19" i="3"/>
  <c r="AF36" i="3"/>
  <c r="P38" i="3"/>
  <c r="P46" i="3"/>
  <c r="AF45" i="3"/>
  <c r="AF43" i="3"/>
  <c r="AF51" i="3"/>
  <c r="P43" i="3"/>
  <c r="AF49" i="3"/>
  <c r="AF38" i="3"/>
  <c r="P34" i="3"/>
  <c r="P50" i="3"/>
  <c r="AF18" i="3"/>
  <c r="AF25" i="3"/>
  <c r="AF39" i="3"/>
  <c r="P42" i="3"/>
  <c r="AF48" i="3"/>
  <c r="P21" i="3"/>
  <c r="AF23" i="3"/>
  <c r="P33" i="3"/>
  <c r="AF35" i="3"/>
  <c r="AF42" i="3"/>
  <c r="P8" i="3"/>
  <c r="P20" i="3"/>
  <c r="AF29" i="3"/>
  <c r="P30" i="3"/>
  <c r="P11" i="3"/>
  <c r="AF41" i="3"/>
  <c r="AF13" i="3"/>
  <c r="P14" i="3"/>
  <c r="P16" i="3"/>
  <c r="P27" i="3"/>
  <c r="P44" i="3"/>
  <c r="P9" i="3"/>
  <c r="P12" i="3"/>
  <c r="P23" i="3"/>
  <c r="AF31" i="3"/>
  <c r="P40" i="3"/>
  <c r="AF8" i="3"/>
  <c r="P36" i="3"/>
  <c r="P10" i="3"/>
  <c r="AF16" i="3"/>
  <c r="AF27" i="3"/>
  <c r="P32" i="3"/>
  <c r="AF40" i="3"/>
  <c r="P17" i="3"/>
  <c r="P28" i="3"/>
  <c r="P49" i="3"/>
  <c r="AF10" i="3"/>
  <c r="P24" i="3"/>
  <c r="AF32" i="3"/>
  <c r="P41" i="3"/>
  <c r="P22" i="3"/>
  <c r="AF28" i="3"/>
  <c r="AF30" i="3"/>
  <c r="P37" i="3"/>
  <c r="P39" i="3"/>
  <c r="P35" i="3"/>
  <c r="AF15" i="3"/>
  <c r="AF26" i="3"/>
  <c r="P29" i="3"/>
  <c r="P31" i="3"/>
</calcChain>
</file>

<file path=xl/sharedStrings.xml><?xml version="1.0" encoding="utf-8"?>
<sst xmlns="http://schemas.openxmlformats.org/spreadsheetml/2006/main" count="356" uniqueCount="201">
  <si>
    <r>
      <t xml:space="preserve">Tabela 10.3 - Fatores de Conversão para Tep Médio / </t>
    </r>
    <r>
      <rPr>
        <b/>
        <i/>
        <sz val="18"/>
        <color theme="0" tint="-0.499984740745262"/>
        <rFont val="Calibri"/>
        <family val="2"/>
        <scheme val="minor"/>
      </rPr>
      <t>Conversion Factors for medium toe</t>
    </r>
  </si>
  <si>
    <t>Energético</t>
  </si>
  <si>
    <t>Unidade</t>
  </si>
  <si>
    <t>Energetics</t>
  </si>
  <si>
    <t xml:space="preserve">Alcatrão </t>
  </si>
  <si>
    <t xml:space="preserve">m³ </t>
  </si>
  <si>
    <t xml:space="preserve">Tar </t>
  </si>
  <si>
    <t xml:space="preserve">Álcool Etílico Anidro </t>
  </si>
  <si>
    <t xml:space="preserve">Anhydrous Alcohol </t>
  </si>
  <si>
    <t xml:space="preserve">Álcool Etílico Hidratado </t>
  </si>
  <si>
    <t xml:space="preserve">Hydrated Alcohol </t>
  </si>
  <si>
    <t xml:space="preserve">Asfaltos </t>
  </si>
  <si>
    <t xml:space="preserve">Asphalt </t>
  </si>
  <si>
    <t xml:space="preserve">Bagaço de Cana </t>
  </si>
  <si>
    <t xml:space="preserve">t </t>
  </si>
  <si>
    <t xml:space="preserve">Sugar-cane Bagasse </t>
  </si>
  <si>
    <t xml:space="preserve">Biodiesel (B100) </t>
  </si>
  <si>
    <t xml:space="preserve">Caldo de Cana </t>
  </si>
  <si>
    <t xml:space="preserve">Sugar-Cane Juice </t>
  </si>
  <si>
    <t xml:space="preserve">Carvão Metalúrgico Importado </t>
  </si>
  <si>
    <t xml:space="preserve">Imported Metallurgical Coal </t>
  </si>
  <si>
    <t xml:space="preserve">Carvão Metalúrgico Nacional </t>
  </si>
  <si>
    <t xml:space="preserve">National Metallurgical Coal </t>
  </si>
  <si>
    <t xml:space="preserve">Carvão Vapor 3100 kcal/kg </t>
  </si>
  <si>
    <t xml:space="preserve">Steam coal 3100 kcal/kg </t>
  </si>
  <si>
    <t xml:space="preserve">Carvão Vapor 3300 kcal/kg </t>
  </si>
  <si>
    <t xml:space="preserve">Steam coal 3300 kcal/kg </t>
  </si>
  <si>
    <t xml:space="preserve">Carvão Vapor 3700 kcal/kg </t>
  </si>
  <si>
    <t xml:space="preserve">Steam coal 3700 kcal/kg </t>
  </si>
  <si>
    <t xml:space="preserve">Carvão Vapor 4200 kcal/kg </t>
  </si>
  <si>
    <t xml:space="preserve">Steam coal 4200 kcal/kg </t>
  </si>
  <si>
    <t xml:space="preserve">Carvão Vapor 4500 kcal/kg </t>
  </si>
  <si>
    <t xml:space="preserve">Steam coal 4500 kcal/kg </t>
  </si>
  <si>
    <t xml:space="preserve">Carvão Vapor 4700 kcal/kg </t>
  </si>
  <si>
    <t xml:space="preserve">Steam coal 4700 kcal/kg </t>
  </si>
  <si>
    <t xml:space="preserve">Carvão Vapor 5200 kcal/kg </t>
  </si>
  <si>
    <t xml:space="preserve">Steam coal 5200 kcal/kg </t>
  </si>
  <si>
    <t xml:space="preserve">Carvão Vapor 5900 kcal/kg </t>
  </si>
  <si>
    <t xml:space="preserve">Steam coal 5900 kcal/kg </t>
  </si>
  <si>
    <t xml:space="preserve">Carvão Vapor 6000 kcal/kg </t>
  </si>
  <si>
    <t xml:space="preserve">Steam coal 6000 kcal/kg </t>
  </si>
  <si>
    <t xml:space="preserve">Carvão Vapor sem Especificação </t>
  </si>
  <si>
    <t xml:space="preserve">Non-specified Steam Coal </t>
  </si>
  <si>
    <t xml:space="preserve">Carvão Vegetal </t>
  </si>
  <si>
    <t xml:space="preserve">Charcoal </t>
  </si>
  <si>
    <t xml:space="preserve">Coque de Carvão Mineral </t>
  </si>
  <si>
    <t xml:space="preserve">Coal Coke </t>
  </si>
  <si>
    <t xml:space="preserve">Coque de Petróleo </t>
  </si>
  <si>
    <t xml:space="preserve">Petroleum Coke </t>
  </si>
  <si>
    <t xml:space="preserve">Eletricidade </t>
  </si>
  <si>
    <t xml:space="preserve">MWh </t>
  </si>
  <si>
    <t xml:space="preserve">Electricity </t>
  </si>
  <si>
    <t xml:space="preserve">Gás Canalizado Rio de Janeiro </t>
  </si>
  <si>
    <t xml:space="preserve">10³ m³ </t>
  </si>
  <si>
    <t xml:space="preserve">Gasworks Gas - Rio de Janeiro </t>
  </si>
  <si>
    <t xml:space="preserve">Gás Canalizado São Paulo </t>
  </si>
  <si>
    <t xml:space="preserve">Gasworks Gas - São Paulo </t>
  </si>
  <si>
    <t xml:space="preserve">Gás de Coqueria </t>
  </si>
  <si>
    <t xml:space="preserve">Coke Oven Gas </t>
  </si>
  <si>
    <t xml:space="preserve">Gás de Refinaria </t>
  </si>
  <si>
    <t xml:space="preserve">Refinery Gas </t>
  </si>
  <si>
    <t xml:space="preserve">Gás Liquefeito de Petróleo </t>
  </si>
  <si>
    <t xml:space="preserve">LPG </t>
  </si>
  <si>
    <t xml:space="preserve">Gás Natural Seco </t>
  </si>
  <si>
    <t xml:space="preserve">Dry Natural Gas </t>
  </si>
  <si>
    <t xml:space="preserve">Gás Natural Úmido </t>
  </si>
  <si>
    <t xml:space="preserve">Humid Natural Gas </t>
  </si>
  <si>
    <r>
      <t>Gasolina Automotiva e C</t>
    </r>
    <r>
      <rPr>
        <b/>
        <vertAlign val="subscript"/>
        <sz val="12"/>
        <color rgb="FF000000"/>
        <rFont val="Calibri"/>
        <family val="2"/>
        <scheme val="minor"/>
      </rPr>
      <t>5+</t>
    </r>
  </si>
  <si>
    <t xml:space="preserve">Motor Gasoline </t>
  </si>
  <si>
    <t xml:space="preserve">Gasolina de Aviação </t>
  </si>
  <si>
    <t xml:space="preserve">Aviation Gasoline </t>
  </si>
  <si>
    <t xml:space="preserve">Hidráulica </t>
  </si>
  <si>
    <t xml:space="preserve">Hydraulic Energy </t>
  </si>
  <si>
    <t xml:space="preserve">Lenha Comercial </t>
  </si>
  <si>
    <t xml:space="preserve">Firewood </t>
  </si>
  <si>
    <t xml:space="preserve">Lixívia </t>
  </si>
  <si>
    <t xml:space="preserve">Black Liquor </t>
  </si>
  <si>
    <t xml:space="preserve">Lubrificantes </t>
  </si>
  <si>
    <t xml:space="preserve">Lubrificants </t>
  </si>
  <si>
    <t xml:space="preserve">Melaço </t>
  </si>
  <si>
    <t xml:space="preserve">Molasses </t>
  </si>
  <si>
    <t xml:space="preserve">Nafta </t>
  </si>
  <si>
    <t xml:space="preserve">Naphtha </t>
  </si>
  <si>
    <t xml:space="preserve">Óleo Combustível Médio </t>
  </si>
  <si>
    <t xml:space="preserve">Fuel Oil (average) </t>
  </si>
  <si>
    <t xml:space="preserve">Óleo Diesel </t>
  </si>
  <si>
    <t xml:space="preserve">Diesel Oil </t>
  </si>
  <si>
    <t xml:space="preserve">Outras Fontes Primárias Não-Renováveis </t>
  </si>
  <si>
    <t xml:space="preserve">tep (toe) </t>
  </si>
  <si>
    <t xml:space="preserve">Other Non-Renewable Primary Sources </t>
  </si>
  <si>
    <t xml:space="preserve">Outras Fontes Primárias Renováveis </t>
  </si>
  <si>
    <t xml:space="preserve">Other Wastes </t>
  </si>
  <si>
    <t xml:space="preserve">Outros Energéticos de Petróleo </t>
  </si>
  <si>
    <t xml:space="preserve">Other Energy Oil Products </t>
  </si>
  <si>
    <t xml:space="preserve">Outros Não-Energéticos de Petróleo </t>
  </si>
  <si>
    <t xml:space="preserve">Other Non-Energy Oil Products </t>
  </si>
  <si>
    <t xml:space="preserve">Petróleo </t>
  </si>
  <si>
    <t xml:space="preserve">Petroleum </t>
  </si>
  <si>
    <t xml:space="preserve">Querosene de Aviação </t>
  </si>
  <si>
    <t xml:space="preserve">Jet Fuel </t>
  </si>
  <si>
    <t xml:space="preserve">Querosene Iluminante </t>
  </si>
  <si>
    <t xml:space="preserve">Lighting Kerosene </t>
  </si>
  <si>
    <t xml:space="preserve">Solventes </t>
  </si>
  <si>
    <t xml:space="preserve">Solvents </t>
  </si>
  <si>
    <r>
      <t>Urânio contido no UO</t>
    </r>
    <r>
      <rPr>
        <b/>
        <vertAlign val="subscript"/>
        <sz val="12"/>
        <color rgb="FF000000"/>
        <rFont val="Calibri"/>
        <family val="2"/>
        <scheme val="minor"/>
      </rPr>
      <t xml:space="preserve">2 </t>
    </r>
  </si>
  <si>
    <t xml:space="preserve">kg </t>
  </si>
  <si>
    <r>
      <t>Uranium contained in UO</t>
    </r>
    <r>
      <rPr>
        <i/>
        <vertAlign val="subscript"/>
        <sz val="14"/>
        <color theme="0" tint="-0.499984740745262"/>
        <rFont val="Times New Roman"/>
        <family val="1"/>
      </rPr>
      <t>2</t>
    </r>
    <r>
      <rPr>
        <i/>
        <sz val="14"/>
        <color theme="0" tint="-0.499984740745262"/>
        <rFont val="Times New Roman"/>
        <family val="1"/>
      </rPr>
      <t xml:space="preserve"> </t>
    </r>
  </si>
  <si>
    <r>
      <t>Urânio U</t>
    </r>
    <r>
      <rPr>
        <b/>
        <vertAlign val="subscript"/>
        <sz val="12"/>
        <color rgb="FF000000"/>
        <rFont val="Calibri"/>
        <family val="2"/>
        <scheme val="minor"/>
      </rPr>
      <t>3</t>
    </r>
    <r>
      <rPr>
        <b/>
        <sz val="12"/>
        <color rgb="FF000000"/>
        <rFont val="Calibri"/>
        <family val="2"/>
        <scheme val="minor"/>
      </rPr>
      <t>O</t>
    </r>
    <r>
      <rPr>
        <b/>
        <vertAlign val="subscript"/>
        <sz val="12"/>
        <color rgb="FF000000"/>
        <rFont val="Calibri"/>
        <family val="2"/>
        <scheme val="minor"/>
      </rPr>
      <t>8</t>
    </r>
    <r>
      <rPr>
        <b/>
        <sz val="12"/>
        <color rgb="FF000000"/>
        <rFont val="Calibri"/>
        <family val="2"/>
        <scheme val="minor"/>
      </rPr>
      <t xml:space="preserve"> </t>
    </r>
  </si>
  <si>
    <t>Uranium U3O8</t>
  </si>
  <si>
    <r>
      <t>FONTES ENERGÉTICAS</t>
    </r>
    <r>
      <rPr>
        <b/>
        <i/>
        <sz val="10"/>
        <color theme="0" tint="-0.499984740745262"/>
        <rFont val="Tahoma"/>
        <family val="2"/>
      </rPr>
      <t>/SOURCES OF ENERGY</t>
    </r>
  </si>
  <si>
    <r>
      <t xml:space="preserve">FONTES DE ENERGIA PRIMÁRIA </t>
    </r>
    <r>
      <rPr>
        <b/>
        <i/>
        <sz val="12"/>
        <color theme="0" tint="-0.499984740745262"/>
        <rFont val="Calibri"/>
        <family val="2"/>
        <scheme val="minor"/>
      </rPr>
      <t xml:space="preserve">/PRIMARY SOURCES OF ENERGY </t>
    </r>
  </si>
  <si>
    <r>
      <t xml:space="preserve">FONTES DE ENERGIA SECUNDÁRIA </t>
    </r>
    <r>
      <rPr>
        <b/>
        <i/>
        <sz val="12"/>
        <color theme="0" tint="-0.499984740745262"/>
        <rFont val="Calibri"/>
        <family val="2"/>
        <scheme val="minor"/>
      </rPr>
      <t>/SECONDARY SOURCES OF ENERGY</t>
    </r>
  </si>
  <si>
    <r>
      <t xml:space="preserve"> PETRÓLEO</t>
    </r>
    <r>
      <rPr>
        <i/>
        <sz val="9"/>
        <color theme="0" tint="-0.499984740745262"/>
        <rFont val="Tahoma"/>
        <family val="2"/>
      </rPr>
      <t xml:space="preserve">/OIL </t>
    </r>
  </si>
  <si>
    <r>
      <t>GN ÚMIDO</t>
    </r>
    <r>
      <rPr>
        <sz val="8"/>
        <color theme="0" tint="-0.499984740745262"/>
        <rFont val="Tahoma"/>
        <family val="2"/>
      </rPr>
      <t>/</t>
    </r>
    <r>
      <rPr>
        <i/>
        <sz val="8"/>
        <color theme="0" tint="-0.499984740745262"/>
        <rFont val="Tahoma"/>
        <family val="2"/>
      </rPr>
      <t>HUMID NATURAL GAS</t>
    </r>
  </si>
  <si>
    <r>
      <t>GN SECO</t>
    </r>
    <r>
      <rPr>
        <i/>
        <sz val="8"/>
        <color theme="0" tint="-0.499984740745262"/>
        <rFont val="Tahoma"/>
        <family val="2"/>
      </rPr>
      <t>/DRY NATURAL GAS</t>
    </r>
  </si>
  <si>
    <r>
      <t xml:space="preserve"> GÁS NATURAL</t>
    </r>
    <r>
      <rPr>
        <i/>
        <sz val="8"/>
        <color theme="0" tint="-0.499984740745262"/>
        <rFont val="Tahoma"/>
        <family val="2"/>
      </rPr>
      <t>/NATURAL GAS</t>
    </r>
    <r>
      <rPr>
        <sz val="9"/>
        <rFont val="Tahoma"/>
        <family val="2"/>
      </rPr>
      <t xml:space="preserve"> </t>
    </r>
  </si>
  <si>
    <r>
      <t xml:space="preserve"> CARVÃO VAPOR</t>
    </r>
    <r>
      <rPr>
        <i/>
        <sz val="8"/>
        <color theme="0" tint="-0.499984740745262"/>
        <rFont val="Tahoma"/>
        <family val="2"/>
      </rPr>
      <t xml:space="preserve">/STEAM COAL </t>
    </r>
  </si>
  <si>
    <r>
      <t xml:space="preserve"> CARVÃO METALÚRGICO</t>
    </r>
    <r>
      <rPr>
        <i/>
        <sz val="8"/>
        <color theme="0" tint="-0.499984740745262"/>
        <rFont val="Tahoma"/>
        <family val="2"/>
      </rPr>
      <t>/METALLURGICAL COAL</t>
    </r>
    <r>
      <rPr>
        <sz val="9"/>
        <rFont val="Tahoma"/>
        <family val="2"/>
      </rPr>
      <t xml:space="preserve">  </t>
    </r>
  </si>
  <si>
    <r>
      <t>LIXÍVIA</t>
    </r>
    <r>
      <rPr>
        <i/>
        <sz val="8"/>
        <color theme="0" tint="-0.499984740745262"/>
        <rFont val="Tahoma"/>
        <family val="2"/>
      </rPr>
      <t>/BLACK LIQUOR</t>
    </r>
  </si>
  <si>
    <r>
      <t xml:space="preserve"> ENERGIA HIDRÁULICA </t>
    </r>
    <r>
      <rPr>
        <i/>
        <sz val="8"/>
        <color theme="0" tint="-0.499984740745262"/>
        <rFont val="Tahoma"/>
        <family val="2"/>
      </rPr>
      <t>/HIDRAULIC ENERGY</t>
    </r>
  </si>
  <si>
    <r>
      <t>LENHA/CAVACO/RESÍDUOS DE MADEIRA</t>
    </r>
    <r>
      <rPr>
        <i/>
        <sz val="8"/>
        <color theme="0" tint="-0.499984740745262"/>
        <rFont val="Tahoma"/>
        <family val="2"/>
      </rPr>
      <t>/FIREWOOD</t>
    </r>
  </si>
  <si>
    <r>
      <t>CALDO</t>
    </r>
    <r>
      <rPr>
        <i/>
        <sz val="8"/>
        <color theme="0" tint="-0.499984740745262"/>
        <rFont val="Tahoma"/>
        <family val="2"/>
      </rPr>
      <t>/SUGAR CANE BROTH</t>
    </r>
  </si>
  <si>
    <r>
      <t>BAGAÇO</t>
    </r>
    <r>
      <rPr>
        <i/>
        <sz val="8"/>
        <color theme="0" tint="-0.499984740745262"/>
        <rFont val="Tahoma"/>
        <family val="2"/>
      </rPr>
      <t>/BAGASSE</t>
    </r>
  </si>
  <si>
    <r>
      <t>MELAÇO</t>
    </r>
    <r>
      <rPr>
        <i/>
        <sz val="8"/>
        <color theme="0" tint="-0.499984740745262"/>
        <rFont val="Tahoma"/>
        <family val="2"/>
      </rPr>
      <t>/MOLASSES</t>
    </r>
  </si>
  <si>
    <r>
      <t>TOTAL PRODUTOS DA CANA</t>
    </r>
    <r>
      <rPr>
        <i/>
        <sz val="8"/>
        <color theme="0" tint="-0.499984740745262"/>
        <rFont val="Tahoma"/>
        <family val="2"/>
      </rPr>
      <t>/TOTAL SUGAR-CANE PRODUCTS</t>
    </r>
    <r>
      <rPr>
        <sz val="8"/>
        <rFont val="Tahoma"/>
        <family val="2"/>
      </rPr>
      <t xml:space="preserve"> </t>
    </r>
  </si>
  <si>
    <r>
      <t>OUTRAS FONTES PRIMÁRIAS</t>
    </r>
    <r>
      <rPr>
        <i/>
        <sz val="8"/>
        <color theme="0" tint="-0.499984740745262"/>
        <rFont val="Tahoma"/>
        <family val="2"/>
      </rPr>
      <t>/OTHER PRIMARY SOURCES</t>
    </r>
    <r>
      <rPr>
        <sz val="9"/>
        <rFont val="Tahoma"/>
        <family val="2"/>
      </rPr>
      <t xml:space="preserve"> </t>
    </r>
  </si>
  <si>
    <r>
      <t xml:space="preserve"> ENERGIA PRIMÁRIA TOTAL</t>
    </r>
    <r>
      <rPr>
        <b/>
        <i/>
        <sz val="8"/>
        <color theme="0" tint="-0.499984740745262"/>
        <rFont val="Tahoma"/>
        <family val="2"/>
      </rPr>
      <t>/TOTAL PRIMARY ENERGY</t>
    </r>
  </si>
  <si>
    <r>
      <t xml:space="preserve"> ÓLEO DIESEL</t>
    </r>
    <r>
      <rPr>
        <i/>
        <sz val="8"/>
        <color theme="0" tint="-0.499984740745262"/>
        <rFont val="Tahoma"/>
        <family val="2"/>
      </rPr>
      <t xml:space="preserve">/DIESEL OIL </t>
    </r>
  </si>
  <si>
    <r>
      <t xml:space="preserve"> ÓLEO COMBUSTIVEL </t>
    </r>
    <r>
      <rPr>
        <i/>
        <sz val="8"/>
        <color theme="0" tint="-0.499984740745262"/>
        <rFont val="Tahoma"/>
        <family val="2"/>
      </rPr>
      <t>/FUEL OIL</t>
    </r>
  </si>
  <si>
    <r>
      <t xml:space="preserve"> GASOLINA</t>
    </r>
    <r>
      <rPr>
        <i/>
        <sz val="8"/>
        <color theme="0" tint="-0.499984740745262"/>
        <rFont val="Tahoma"/>
        <family val="2"/>
      </rPr>
      <t xml:space="preserve"> /GASOLINE</t>
    </r>
  </si>
  <si>
    <r>
      <t>C</t>
    </r>
    <r>
      <rPr>
        <vertAlign val="subscript"/>
        <sz val="9"/>
        <rFont val="Tahoma"/>
        <family val="2"/>
      </rPr>
      <t>5+</t>
    </r>
    <r>
      <rPr>
        <sz val="9"/>
        <rFont val="Tahoma"/>
        <family val="2"/>
      </rPr>
      <t>/</t>
    </r>
    <r>
      <rPr>
        <i/>
        <sz val="8"/>
        <color theme="0" tint="-0.499984740745262"/>
        <rFont val="Tahoma"/>
        <family val="2"/>
      </rPr>
      <t>C</t>
    </r>
    <r>
      <rPr>
        <i/>
        <vertAlign val="subscript"/>
        <sz val="8"/>
        <color theme="0" tint="-0.499984740745262"/>
        <rFont val="Tahoma"/>
        <family val="2"/>
      </rPr>
      <t>5+</t>
    </r>
  </si>
  <si>
    <r>
      <t xml:space="preserve"> GLP</t>
    </r>
    <r>
      <rPr>
        <i/>
        <sz val="8"/>
        <color theme="0" tint="-0.499984740745262"/>
        <rFont val="Tahoma"/>
        <family val="2"/>
      </rPr>
      <t xml:space="preserve">/LPG </t>
    </r>
  </si>
  <si>
    <r>
      <t xml:space="preserve"> NAFTA </t>
    </r>
    <r>
      <rPr>
        <i/>
        <sz val="8"/>
        <color theme="0" tint="-0.499984740745262"/>
        <rFont val="Tahoma"/>
        <family val="2"/>
      </rPr>
      <t>/NAPHTHA</t>
    </r>
  </si>
  <si>
    <r>
      <t xml:space="preserve"> QUEROSENE</t>
    </r>
    <r>
      <rPr>
        <i/>
        <sz val="8"/>
        <color theme="0" tint="-0.499984740745262"/>
        <rFont val="Tahoma"/>
        <family val="2"/>
      </rPr>
      <t xml:space="preserve"> /KEROSENE</t>
    </r>
  </si>
  <si>
    <r>
      <t xml:space="preserve"> GÁS DE COQUERIA, ACIARIA E ALTO-FORNO</t>
    </r>
    <r>
      <rPr>
        <i/>
        <sz val="8"/>
        <color theme="0" tint="-0.499984740745262"/>
        <rFont val="Tahoma"/>
        <family val="2"/>
      </rPr>
      <t>/COKE OVEN GAS</t>
    </r>
  </si>
  <si>
    <r>
      <t xml:space="preserve"> COQUE DE CARVÃO MINERAL</t>
    </r>
    <r>
      <rPr>
        <i/>
        <sz val="8"/>
        <color theme="0" tint="-0.499984740745262"/>
        <rFont val="Tahoma"/>
        <family val="2"/>
      </rPr>
      <t>/COAL COKE</t>
    </r>
  </si>
  <si>
    <r>
      <t xml:space="preserve"> ELETRICIDADE</t>
    </r>
    <r>
      <rPr>
        <i/>
        <sz val="8"/>
        <color theme="0" tint="-0.499984740745262"/>
        <rFont val="Tahoma"/>
        <family val="2"/>
      </rPr>
      <t>/ELECTRICITY</t>
    </r>
  </si>
  <si>
    <r>
      <t xml:space="preserve"> CARVÃO VEGETAL</t>
    </r>
    <r>
      <rPr>
        <i/>
        <sz val="8"/>
        <color theme="0" tint="-0.499984740745262"/>
        <rFont val="Tahoma"/>
        <family val="2"/>
      </rPr>
      <t>/CHARCOAL</t>
    </r>
  </si>
  <si>
    <r>
      <t xml:space="preserve"> ÁLCOOL ETÍLICO ANIDRO</t>
    </r>
    <r>
      <rPr>
        <i/>
        <sz val="8"/>
        <color theme="0" tint="-0.499984740745262"/>
        <rFont val="Tahoma"/>
        <family val="2"/>
      </rPr>
      <t xml:space="preserve">/ANHYDROUS ETHYL ALCOHOL </t>
    </r>
  </si>
  <si>
    <r>
      <t xml:space="preserve"> ÁLCOOL ETÍLICO HIDRATADO</t>
    </r>
    <r>
      <rPr>
        <i/>
        <sz val="8"/>
        <color theme="0" tint="-0.499984740745262"/>
        <rFont val="Tahoma"/>
        <family val="2"/>
      </rPr>
      <t xml:space="preserve">/HYDRATED ETHYL ALCOHOL </t>
    </r>
    <r>
      <rPr>
        <sz val="9"/>
        <rFont val="Tahoma"/>
        <family val="2"/>
      </rPr>
      <t xml:space="preserve"> </t>
    </r>
  </si>
  <si>
    <r>
      <t xml:space="preserve"> ÁLCOOL ETÍLICO  TOTAL</t>
    </r>
    <r>
      <rPr>
        <i/>
        <sz val="8"/>
        <color theme="0" tint="-0.499984740745262"/>
        <rFont val="Tahoma"/>
        <family val="2"/>
      </rPr>
      <t>/ETHIL ALCOHOL TOTAL</t>
    </r>
  </si>
  <si>
    <r>
      <t xml:space="preserve"> OUTRAS SECUNDÁRIAS DE PETRÓLEO</t>
    </r>
    <r>
      <rPr>
        <i/>
        <sz val="8"/>
        <color theme="0" tint="-0.499984740745262"/>
        <rFont val="Tahoma"/>
        <family val="2"/>
      </rPr>
      <t>/OTHER OIL SECONDARIES</t>
    </r>
  </si>
  <si>
    <r>
      <t xml:space="preserve"> PRODUTOS NÃO ENERGÉTICOS DE PETRÓLEO</t>
    </r>
    <r>
      <rPr>
        <i/>
        <sz val="8"/>
        <color theme="0" tint="-0.499984740745262"/>
        <rFont val="Tahoma"/>
        <family val="2"/>
      </rPr>
      <t>/NON-ENERGETIC OIL PRODUCTS</t>
    </r>
  </si>
  <si>
    <r>
      <t xml:space="preserve"> ALCATRÃO</t>
    </r>
    <r>
      <rPr>
        <i/>
        <sz val="8"/>
        <color theme="0" tint="-0.499984740745262"/>
        <rFont val="Tahoma"/>
        <family val="2"/>
      </rPr>
      <t>/TAR</t>
    </r>
  </si>
  <si>
    <r>
      <t xml:space="preserve"> ENERGIA SECUNDÁRIA TOTAL</t>
    </r>
    <r>
      <rPr>
        <b/>
        <i/>
        <sz val="8"/>
        <color theme="0" tint="-0.499984740745262"/>
        <rFont val="Tahoma"/>
        <family val="2"/>
      </rPr>
      <t>/TOTAL SECUNDARY ENERGY</t>
    </r>
  </si>
  <si>
    <r>
      <t xml:space="preserve"> TOTAL</t>
    </r>
    <r>
      <rPr>
        <b/>
        <i/>
        <sz val="10"/>
        <color theme="0" tint="-0.499984740745262"/>
        <rFont val="Tahoma"/>
        <family val="2"/>
      </rPr>
      <t>/T</t>
    </r>
    <r>
      <rPr>
        <b/>
        <i/>
        <sz val="9"/>
        <color theme="0" tint="-0.499984740745262"/>
        <rFont val="Tahoma"/>
        <family val="2"/>
      </rPr>
      <t>OTAL</t>
    </r>
    <r>
      <rPr>
        <b/>
        <sz val="10"/>
        <rFont val="Tahoma"/>
        <family val="2"/>
      </rPr>
      <t xml:space="preserve">  </t>
    </r>
  </si>
  <si>
    <r>
      <rPr>
        <sz val="11"/>
        <rFont val="Tahoma"/>
        <family val="2"/>
      </rPr>
      <t>m</t>
    </r>
    <r>
      <rPr>
        <vertAlign val="superscript"/>
        <sz val="11"/>
        <rFont val="Tahoma"/>
        <family val="2"/>
      </rPr>
      <t>3</t>
    </r>
  </si>
  <si>
    <t>t</t>
  </si>
  <si>
    <r>
      <t xml:space="preserve">        PRODUÇÃO </t>
    </r>
    <r>
      <rPr>
        <b/>
        <i/>
        <sz val="8"/>
        <color theme="0" tint="-0.499984740745262"/>
        <rFont val="Tahoma"/>
        <family val="2"/>
      </rPr>
      <t>/ PRODUCTION</t>
    </r>
  </si>
  <si>
    <r>
      <t xml:space="preserve">        IMPORTAÇÃO </t>
    </r>
    <r>
      <rPr>
        <b/>
        <i/>
        <sz val="8"/>
        <color theme="0" tint="-0.499984740745262"/>
        <rFont val="Tahoma"/>
        <family val="2"/>
      </rPr>
      <t>/ IMPORTS</t>
    </r>
  </si>
  <si>
    <r>
      <t xml:space="preserve">        VARIAÇÃO DE ESTOQUES </t>
    </r>
    <r>
      <rPr>
        <b/>
        <i/>
        <sz val="8"/>
        <color theme="0" tint="-0.499984740745262"/>
        <rFont val="Tahoma"/>
        <family val="2"/>
      </rPr>
      <t>/ STOCK VARIATION</t>
    </r>
  </si>
  <si>
    <r>
      <t xml:space="preserve"> OFERTA TOTAL </t>
    </r>
    <r>
      <rPr>
        <b/>
        <i/>
        <sz val="8"/>
        <color theme="0" tint="-0.499984740745262"/>
        <rFont val="Tahoma"/>
        <family val="2"/>
      </rPr>
      <t>/ TOTAL SUPLY</t>
    </r>
  </si>
  <si>
    <r>
      <t xml:space="preserve">        EXPORTAÇÃO</t>
    </r>
    <r>
      <rPr>
        <b/>
        <i/>
        <sz val="8"/>
        <color theme="0" tint="-0.499984740745262"/>
        <rFont val="Tahoma"/>
        <family val="2"/>
      </rPr>
      <t xml:space="preserve"> / EXPORTS</t>
    </r>
  </si>
  <si>
    <r>
      <t xml:space="preserve">        NÃO-APROVEITADA </t>
    </r>
    <r>
      <rPr>
        <b/>
        <i/>
        <sz val="8"/>
        <color theme="0" tint="-0.499984740745262"/>
        <rFont val="Tahoma"/>
        <family val="2"/>
      </rPr>
      <t>/ NON-UTILIZED</t>
    </r>
  </si>
  <si>
    <r>
      <t xml:space="preserve">        REINJEÇÃO</t>
    </r>
    <r>
      <rPr>
        <b/>
        <i/>
        <sz val="8"/>
        <color theme="0" tint="-0.499984740745262"/>
        <rFont val="Tahoma"/>
        <family val="2"/>
      </rPr>
      <t xml:space="preserve"> / REINJECTION</t>
    </r>
  </si>
  <si>
    <r>
      <t xml:space="preserve"> OFERTA INTERNA BRUTA</t>
    </r>
    <r>
      <rPr>
        <b/>
        <i/>
        <sz val="8"/>
        <color theme="0" tint="-0.499984740745262"/>
        <rFont val="Tahoma"/>
        <family val="2"/>
      </rPr>
      <t xml:space="preserve"> / GROSS DOMESTIC SUPPLY</t>
    </r>
    <r>
      <rPr>
        <b/>
        <sz val="9"/>
        <rFont val="Tahoma"/>
        <family val="2"/>
      </rPr>
      <t xml:space="preserve"> </t>
    </r>
  </si>
  <si>
    <r>
      <t xml:space="preserve"> TOTAL TRANSFORMAÇÃO</t>
    </r>
    <r>
      <rPr>
        <b/>
        <i/>
        <sz val="8"/>
        <color theme="0" tint="-0.499984740745262"/>
        <rFont val="Tahoma"/>
        <family val="2"/>
      </rPr>
      <t xml:space="preserve"> / TOTAL TRANSFORMATION</t>
    </r>
  </si>
  <si>
    <r>
      <t xml:space="preserve">        PLANTAS DE GAS NATURAL</t>
    </r>
    <r>
      <rPr>
        <b/>
        <i/>
        <sz val="8"/>
        <color theme="0" tint="-0.499984740745262"/>
        <rFont val="Tahoma"/>
        <family val="2"/>
      </rPr>
      <t xml:space="preserve"> / NATURAL GAS PLANTS</t>
    </r>
  </si>
  <si>
    <r>
      <t xml:space="preserve">        COQUERIAS - ALTOS FORNOS</t>
    </r>
    <r>
      <rPr>
        <b/>
        <i/>
        <sz val="8"/>
        <color theme="0" tint="-0.499984740745262"/>
        <rFont val="Tahoma"/>
        <family val="2"/>
      </rPr>
      <t xml:space="preserve"> / COKE PLANTS</t>
    </r>
  </si>
  <si>
    <r>
      <t xml:space="preserve">        CENTRAIS ELÉTRICAS DE SERVIÇO PÚBLICO </t>
    </r>
    <r>
      <rPr>
        <b/>
        <sz val="8"/>
        <color theme="0" tint="-0.499984740745262"/>
        <rFont val="Tahoma"/>
        <family val="2"/>
      </rPr>
      <t>/ PUBLIC SERVICE POWER PLANTS</t>
    </r>
  </si>
  <si>
    <r>
      <t xml:space="preserve">        CENTRAIS ELÉTRICAS AUTOPRODUTORAS </t>
    </r>
    <r>
      <rPr>
        <b/>
        <i/>
        <sz val="8"/>
        <color theme="0" tint="-0.499984740745262"/>
        <rFont val="Tahoma"/>
        <family val="2"/>
      </rPr>
      <t>/ SELF-PRODUCERS POWER PLANTS</t>
    </r>
  </si>
  <si>
    <r>
      <t xml:space="preserve">        CARVOARIAS </t>
    </r>
    <r>
      <rPr>
        <b/>
        <i/>
        <sz val="8"/>
        <color theme="0" tint="-0.499984740745262"/>
        <rFont val="Tahoma"/>
        <family val="2"/>
      </rPr>
      <t>/ CHARCOAL POWER PLANTS</t>
    </r>
  </si>
  <si>
    <r>
      <t xml:space="preserve">        DESTILARIAS</t>
    </r>
    <r>
      <rPr>
        <b/>
        <i/>
        <sz val="8"/>
        <color theme="0" tint="-0.499984740745262"/>
        <rFont val="Tahoma"/>
        <family val="2"/>
      </rPr>
      <t xml:space="preserve"> / DISTILLERIES</t>
    </r>
  </si>
  <si>
    <r>
      <t xml:space="preserve">        OUTRAS TRANSFORMAÇÕES </t>
    </r>
    <r>
      <rPr>
        <b/>
        <i/>
        <sz val="8"/>
        <color theme="0" tint="-0.499984740745262"/>
        <rFont val="Tahoma"/>
        <family val="2"/>
      </rPr>
      <t>/ OTHER TRANSFORMATIONS</t>
    </r>
  </si>
  <si>
    <r>
      <t xml:space="preserve"> PERDAS NA DISTRIBUIÇÃO E ARMAZENAGEM </t>
    </r>
    <r>
      <rPr>
        <b/>
        <i/>
        <sz val="8"/>
        <color theme="0" tint="-0.499984740745262"/>
        <rFont val="Tahoma"/>
        <family val="2"/>
      </rPr>
      <t>/ LOSSES IN DISTRIBUTION AND STORAGE</t>
    </r>
  </si>
  <si>
    <r>
      <t xml:space="preserve"> CONSUMO FINAL </t>
    </r>
    <r>
      <rPr>
        <b/>
        <i/>
        <sz val="8"/>
        <color theme="0" tint="-0.499984740745262"/>
        <rFont val="Tahoma"/>
        <family val="2"/>
      </rPr>
      <t>/ FINAL CONSUMPTION</t>
    </r>
  </si>
  <si>
    <r>
      <t xml:space="preserve">   CONSUMO FINAL NÃO ENERGÉTICO </t>
    </r>
    <r>
      <rPr>
        <b/>
        <i/>
        <sz val="8"/>
        <color theme="0" tint="-0.499984740745262"/>
        <rFont val="Tahoma"/>
        <family val="2"/>
      </rPr>
      <t>/ FINAL NON ENERGETIC CONSUMPTION</t>
    </r>
  </si>
  <si>
    <r>
      <t xml:space="preserve">   CONSUMO FINAL ENERGÉTICO </t>
    </r>
    <r>
      <rPr>
        <b/>
        <i/>
        <sz val="8"/>
        <color theme="0" tint="-0.499984740745262"/>
        <rFont val="Tahoma"/>
        <family val="2"/>
      </rPr>
      <t>/ ENERGETIC FINAL CONSUMPTION</t>
    </r>
  </si>
  <si>
    <r>
      <t xml:space="preserve">       SETOR ENERGÉTICO </t>
    </r>
    <r>
      <rPr>
        <b/>
        <i/>
        <sz val="8"/>
        <color theme="0" tint="-0.499984740745262"/>
        <rFont val="Tahoma"/>
        <family val="2"/>
      </rPr>
      <t>/ ENERGETIC SECTOR</t>
    </r>
  </si>
  <si>
    <r>
      <t xml:space="preserve">       RESIDENCIAL</t>
    </r>
    <r>
      <rPr>
        <b/>
        <i/>
        <sz val="8"/>
        <color theme="0" tint="-0.499984740745262"/>
        <rFont val="Tahoma"/>
        <family val="2"/>
      </rPr>
      <t xml:space="preserve"> / RESIDENTIAL</t>
    </r>
  </si>
  <si>
    <r>
      <t xml:space="preserve">       COMERCIAL</t>
    </r>
    <r>
      <rPr>
        <b/>
        <i/>
        <sz val="8"/>
        <color theme="0" tint="-0.499984740745262"/>
        <rFont val="Tahoma"/>
        <family val="2"/>
      </rPr>
      <t xml:space="preserve"> / COMMERCIAL</t>
    </r>
  </si>
  <si>
    <r>
      <t xml:space="preserve">       PÚBLICO </t>
    </r>
    <r>
      <rPr>
        <b/>
        <i/>
        <sz val="8"/>
        <color theme="0" tint="-0.499984740745262"/>
        <rFont val="Tahoma"/>
        <family val="2"/>
      </rPr>
      <t>/ PUBLIC</t>
    </r>
  </si>
  <si>
    <r>
      <t xml:space="preserve">       AGROPECUÁRIO </t>
    </r>
    <r>
      <rPr>
        <b/>
        <i/>
        <sz val="8"/>
        <color theme="0" tint="-0.499984740745262"/>
        <rFont val="Tahoma"/>
        <family val="2"/>
      </rPr>
      <t>/ AGRICULTURAL AND LIVESTOCK</t>
    </r>
  </si>
  <si>
    <r>
      <t xml:space="preserve">       TRANSPORTES - TOTAL </t>
    </r>
    <r>
      <rPr>
        <b/>
        <i/>
        <sz val="8"/>
        <color theme="0" tint="-0.499984740745262"/>
        <rFont val="Tahoma"/>
        <family val="2"/>
      </rPr>
      <t>/ TRANSPORTATION - TOTAL</t>
    </r>
  </si>
  <si>
    <r>
      <t xml:space="preserve">                  RODOVIÁRIO </t>
    </r>
    <r>
      <rPr>
        <i/>
        <sz val="8"/>
        <color theme="0" tint="-0.499984740745262"/>
        <rFont val="Tahoma"/>
        <family val="2"/>
      </rPr>
      <t xml:space="preserve"> / HIGHWAYS</t>
    </r>
  </si>
  <si>
    <r>
      <t xml:space="preserve">                  FERROVIÁRIO </t>
    </r>
    <r>
      <rPr>
        <i/>
        <sz val="8"/>
        <color theme="0" tint="-0.499984740745262"/>
        <rFont val="Tahoma"/>
        <family val="2"/>
      </rPr>
      <t>/ RAILROADS</t>
    </r>
  </si>
  <si>
    <r>
      <t xml:space="preserve">                  AÉREO </t>
    </r>
    <r>
      <rPr>
        <i/>
        <sz val="8"/>
        <color theme="0" tint="-0.499984740745262"/>
        <rFont val="Tahoma"/>
        <family val="2"/>
      </rPr>
      <t>/ AIRWAYS</t>
    </r>
  </si>
  <si>
    <r>
      <t xml:space="preserve">                  HIDROVIÁRIO </t>
    </r>
    <r>
      <rPr>
        <i/>
        <sz val="8"/>
        <color theme="0" tint="-0.499984740745262"/>
        <rFont val="Tahoma"/>
        <family val="2"/>
      </rPr>
      <t>/ WATERWAYS</t>
    </r>
  </si>
  <si>
    <r>
      <t xml:space="preserve">      INDUSTRIAL - TOTAL </t>
    </r>
    <r>
      <rPr>
        <b/>
        <i/>
        <sz val="8"/>
        <color theme="0" tint="-0.499984740745262"/>
        <rFont val="Tahoma"/>
        <family val="2"/>
      </rPr>
      <t>/ INDUSTRIAL - TOTAL</t>
    </r>
  </si>
  <si>
    <r>
      <t xml:space="preserve">                 CIMENTO </t>
    </r>
    <r>
      <rPr>
        <i/>
        <sz val="8"/>
        <color theme="0" tint="-0.499984740745262"/>
        <rFont val="Tahoma"/>
        <family val="2"/>
      </rPr>
      <t>/ CEMENT</t>
    </r>
  </si>
  <si>
    <r>
      <t xml:space="preserve">                 FERRO-GUSA E AÇO </t>
    </r>
    <r>
      <rPr>
        <i/>
        <sz val="8"/>
        <color theme="0" tint="-0.499984740745262"/>
        <rFont val="Tahoma"/>
        <family val="2"/>
      </rPr>
      <t>/ IPIG-RON AND STEEL</t>
    </r>
  </si>
  <si>
    <r>
      <t xml:space="preserve">                 FERRO-LIGAS </t>
    </r>
    <r>
      <rPr>
        <i/>
        <sz val="8"/>
        <color theme="0" tint="-0.499984740745262"/>
        <rFont val="Tahoma"/>
        <family val="2"/>
      </rPr>
      <t>/ IRON-ALLOYS</t>
    </r>
  </si>
  <si>
    <r>
      <t xml:space="preserve">                MINERAÇÃO E PELOTIZ. </t>
    </r>
    <r>
      <rPr>
        <i/>
        <sz val="8"/>
        <color theme="0" tint="-0.499984740745262"/>
        <rFont val="Tahoma"/>
        <family val="2"/>
      </rPr>
      <t>/ MINING AND PELLETIZATION</t>
    </r>
  </si>
  <si>
    <r>
      <t xml:space="preserve">                NÃO-FERROSOS E OUTROS DA METALURGIA </t>
    </r>
    <r>
      <rPr>
        <i/>
        <sz val="8"/>
        <color theme="0" tint="-0.499984740745262"/>
        <rFont val="Tahoma"/>
        <family val="2"/>
      </rPr>
      <t>/ NON-FERROUS AND OTHER METALLURGY</t>
    </r>
  </si>
  <si>
    <r>
      <t xml:space="preserve">                QUÍMICA </t>
    </r>
    <r>
      <rPr>
        <i/>
        <sz val="8"/>
        <color theme="0" tint="-0.499984740745262"/>
        <rFont val="Tahoma"/>
        <family val="2"/>
      </rPr>
      <t>/ CHEMICAL</t>
    </r>
  </si>
  <si>
    <r>
      <t xml:space="preserve">                ALIMENTOS E BEBIDAS </t>
    </r>
    <r>
      <rPr>
        <i/>
        <sz val="8"/>
        <color theme="0" tint="-0.499984740745262"/>
        <rFont val="Tahoma"/>
        <family val="2"/>
      </rPr>
      <t>/ FOOD AND BEVERAGES</t>
    </r>
  </si>
  <si>
    <r>
      <t xml:space="preserve">                TÊXTIL </t>
    </r>
    <r>
      <rPr>
        <sz val="8"/>
        <color theme="0" tint="-0.499984740745262"/>
        <rFont val="Tahoma"/>
        <family val="2"/>
      </rPr>
      <t>/ TEXTILES</t>
    </r>
  </si>
  <si>
    <r>
      <t xml:space="preserve">                PAPEL E CELULOSE </t>
    </r>
    <r>
      <rPr>
        <i/>
        <sz val="8"/>
        <color theme="0" tint="-0.499984740745262"/>
        <rFont val="Tahoma"/>
        <family val="2"/>
      </rPr>
      <t>/ PAPER AND PULP</t>
    </r>
  </si>
  <si>
    <r>
      <t xml:space="preserve">                CERÂMICA</t>
    </r>
    <r>
      <rPr>
        <i/>
        <sz val="8"/>
        <color theme="0" tint="-0.499984740745262"/>
        <rFont val="Tahoma"/>
        <family val="2"/>
      </rPr>
      <t xml:space="preserve"> / CERAMICS</t>
    </r>
  </si>
  <si>
    <r>
      <t xml:space="preserve">                OUTROS </t>
    </r>
    <r>
      <rPr>
        <i/>
        <sz val="8"/>
        <color theme="0" tint="-0.499984740745262"/>
        <rFont val="Tahoma"/>
        <family val="2"/>
      </rPr>
      <t>/ OTHERS</t>
    </r>
  </si>
  <si>
    <r>
      <t xml:space="preserve">      CONSUMO NÃO IDENTIFICADO </t>
    </r>
    <r>
      <rPr>
        <b/>
        <i/>
        <sz val="8"/>
        <color theme="0" tint="-0.499984740745262"/>
        <rFont val="Tahoma"/>
        <family val="2"/>
      </rPr>
      <t>/ UNIDENTIFIED CONSUMPTION</t>
    </r>
    <r>
      <rPr>
        <b/>
        <sz val="9"/>
        <rFont val="Tahoma"/>
        <family val="2"/>
      </rPr>
      <t xml:space="preserve"> </t>
    </r>
  </si>
  <si>
    <r>
      <t xml:space="preserve">   AJUSTES </t>
    </r>
    <r>
      <rPr>
        <b/>
        <i/>
        <sz val="8"/>
        <color theme="0" tint="-0.499984740745262"/>
        <rFont val="Tahoma"/>
        <family val="2"/>
      </rPr>
      <t>/ ADJUSTMENTS</t>
    </r>
  </si>
  <si>
    <r>
      <t>FLUXO ENERGÉTICO (mil TEP)</t>
    </r>
    <r>
      <rPr>
        <b/>
        <i/>
        <sz val="10"/>
        <color theme="0" tint="-0.499984740745262"/>
        <rFont val="Tahoma"/>
        <family val="2"/>
      </rPr>
      <t>/ENERGETIC FLOW (thousand TOE)</t>
    </r>
  </si>
  <si>
    <r>
      <t>FLUXO ENERGÉTICO (Unidades Comerciais)</t>
    </r>
    <r>
      <rPr>
        <b/>
        <i/>
        <sz val="10"/>
        <color theme="0" tint="-0.499984740745262"/>
        <rFont val="Tahoma"/>
        <family val="2"/>
      </rPr>
      <t>/ENERGETIC FLOW (Usual Units)</t>
    </r>
  </si>
  <si>
    <r>
      <t>Hidrogênio H</t>
    </r>
    <r>
      <rPr>
        <vertAlign val="subscript"/>
        <sz val="11"/>
        <color theme="1"/>
        <rFont val="Calibri"/>
        <family val="2"/>
        <scheme val="minor"/>
      </rPr>
      <t>2</t>
    </r>
    <r>
      <rPr>
        <b/>
        <sz val="12"/>
        <color rgb="FF000000"/>
        <rFont val="Calibri"/>
        <family val="2"/>
        <scheme val="minor"/>
      </rPr>
      <t xml:space="preserve">      (PCI 1kgH</t>
    </r>
    <r>
      <rPr>
        <b/>
        <vertAlign val="subscript"/>
        <sz val="12"/>
        <color rgb="FF000000"/>
        <rFont val="Calibri"/>
        <family val="2"/>
        <scheme val="minor"/>
      </rPr>
      <t xml:space="preserve">2 </t>
    </r>
    <r>
      <rPr>
        <b/>
        <sz val="12"/>
        <color rgb="FF000000"/>
        <rFont val="Calibri"/>
        <family val="2"/>
        <scheme val="minor"/>
      </rPr>
      <t>= 33 k</t>
    </r>
    <r>
      <rPr>
        <sz val="12"/>
        <color rgb="FF000000"/>
        <rFont val="Calibri"/>
        <family val="2"/>
        <scheme val="minor"/>
      </rPr>
      <t xml:space="preserve">Wh </t>
    </r>
    <r>
      <rPr>
        <b/>
        <sz val="12"/>
        <color rgb="FF000000"/>
        <rFont val="Calibri"/>
        <family val="2"/>
        <scheme val="minor"/>
      </rPr>
      <t>= 0,002838 tep)*</t>
    </r>
  </si>
  <si>
    <r>
      <t>Hydrogen H</t>
    </r>
    <r>
      <rPr>
        <i/>
        <vertAlign val="subscript"/>
        <sz val="12"/>
        <color theme="0" tint="-0.499984740745262"/>
        <rFont val="Times New Roman"/>
        <family val="1"/>
      </rPr>
      <t>2</t>
    </r>
    <r>
      <rPr>
        <i/>
        <sz val="12"/>
        <color theme="0" tint="-0.499984740745262"/>
        <rFont val="Times New Roman"/>
        <family val="1"/>
      </rPr>
      <t xml:space="preserve"> (PCI 1kgH</t>
    </r>
    <r>
      <rPr>
        <i/>
        <vertAlign val="subscript"/>
        <sz val="12"/>
        <color theme="0" tint="-0.499984740745262"/>
        <rFont val="Times New Roman"/>
        <family val="1"/>
      </rPr>
      <t>2</t>
    </r>
    <r>
      <rPr>
        <i/>
        <sz val="12"/>
        <color theme="0" tint="-0.499984740745262"/>
        <rFont val="Times New Roman"/>
        <family val="1"/>
      </rPr>
      <t xml:space="preserve"> = 33 kWh = 0.002838 toe)*</t>
    </r>
  </si>
  <si>
    <t>Fonte: BEN 2023 ano-base 2022, EPE, adaptado pela ARSP.</t>
  </si>
  <si>
    <t>Source: BEN 2023 base year 2022, EPE, adapted by ARSP.</t>
  </si>
  <si>
    <t>* As Conversões para o H2 estão disponíveis em / The Conversions to H2 are available at https://www.antoniolima.web.br.com/arquivos/podercalorifico.htm.</t>
  </si>
  <si>
    <r>
      <t>10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kg </t>
    </r>
  </si>
  <si>
    <t>Ano Base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</si>
</sst>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00_);_(* \(#,##0.000\);_(* &quot;-&quot;??_);_(@_)"/>
    <numFmt numFmtId="166" formatCode="#,##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theme="0" tint="-0.49998474074526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0" tint="-0.49998474074526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4"/>
      <color theme="0" tint="-0.499984740745262"/>
      <name val="Times New Roman"/>
      <family val="1"/>
    </font>
    <font>
      <b/>
      <vertAlign val="subscript"/>
      <sz val="12"/>
      <color rgb="FF000000"/>
      <name val="Calibri"/>
      <family val="2"/>
      <scheme val="minor"/>
    </font>
    <font>
      <i/>
      <vertAlign val="subscript"/>
      <sz val="14"/>
      <color theme="0" tint="-0.499984740745262"/>
      <name val="Times New Roman"/>
      <family val="1"/>
    </font>
    <font>
      <sz val="10"/>
      <name val="Courier"/>
      <family val="3"/>
    </font>
    <font>
      <b/>
      <sz val="11"/>
      <name val="Tahoma"/>
      <family val="2"/>
    </font>
    <font>
      <b/>
      <i/>
      <sz val="10"/>
      <color theme="0" tint="-0.499984740745262"/>
      <name val="Tahoma"/>
      <family val="2"/>
    </font>
    <font>
      <b/>
      <i/>
      <sz val="12"/>
      <color theme="0" tint="-0.499984740745262"/>
      <name val="Calibri"/>
      <family val="2"/>
      <scheme val="minor"/>
    </font>
    <font>
      <b/>
      <sz val="10"/>
      <name val="Tahoma"/>
      <family val="2"/>
    </font>
    <font>
      <sz val="9"/>
      <name val="Tahoma"/>
      <family val="2"/>
    </font>
    <font>
      <i/>
      <sz val="9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i/>
      <sz val="8"/>
      <color theme="0" tint="-0.499984740745262"/>
      <name val="Tahoma"/>
      <family val="2"/>
    </font>
    <font>
      <sz val="8"/>
      <name val="Tahoma"/>
      <family val="2"/>
    </font>
    <font>
      <b/>
      <sz val="9"/>
      <name val="Tahoma"/>
      <family val="2"/>
    </font>
    <font>
      <b/>
      <i/>
      <sz val="8"/>
      <color theme="0" tint="-0.499984740745262"/>
      <name val="Tahoma"/>
      <family val="2"/>
    </font>
    <font>
      <vertAlign val="subscript"/>
      <sz val="9"/>
      <name val="Tahoma"/>
      <family val="2"/>
    </font>
    <font>
      <i/>
      <vertAlign val="subscript"/>
      <sz val="8"/>
      <color theme="0" tint="-0.499984740745262"/>
      <name val="Tahoma"/>
      <family val="2"/>
    </font>
    <font>
      <b/>
      <i/>
      <sz val="9"/>
      <color theme="0" tint="-0.499984740745262"/>
      <name val="Tahoma"/>
      <family val="2"/>
    </font>
    <font>
      <sz val="11"/>
      <name val="Tahoma"/>
      <family val="2"/>
    </font>
    <font>
      <vertAlign val="superscript"/>
      <sz val="11"/>
      <name val="Tahoma"/>
      <family val="2"/>
    </font>
    <font>
      <b/>
      <sz val="8"/>
      <name val="Tahoma"/>
      <family val="2"/>
    </font>
    <font>
      <b/>
      <sz val="8"/>
      <color theme="0" tint="-0.499984740745262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2"/>
      <color theme="0" tint="-0.499984740745262"/>
      <name val="Times New Roman"/>
      <family val="1"/>
    </font>
    <font>
      <i/>
      <vertAlign val="subscript"/>
      <sz val="12"/>
      <color theme="0" tint="-0.499984740745262"/>
      <name val="Times New Roman"/>
      <family val="1"/>
    </font>
    <font>
      <b/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hair">
        <color theme="0" tint="-0.14999847407452621"/>
      </left>
      <right style="hair">
        <color theme="0" tint="-0.14999847407452621"/>
      </right>
      <top style="hair">
        <color theme="0" tint="-0.14999847407452621"/>
      </top>
      <bottom/>
      <diagonal/>
    </border>
    <border>
      <left/>
      <right style="hair">
        <color theme="0" tint="-0.14999847407452621"/>
      </right>
      <top style="hair">
        <color theme="0" tint="-0.14999847407452621"/>
      </top>
      <bottom style="hair">
        <color theme="0" tint="-0.14999847407452621"/>
      </bottom>
      <diagonal/>
    </border>
    <border>
      <left style="hair">
        <color theme="0" tint="-0.14999847407452621"/>
      </left>
      <right style="hair">
        <color theme="0" tint="-0.14999847407452621"/>
      </right>
      <top style="hair">
        <color theme="0" tint="-0.14999847407452621"/>
      </top>
      <bottom style="hair">
        <color theme="0" tint="-0.14999847407452621"/>
      </bottom>
      <diagonal/>
    </border>
    <border diagonalDown="1">
      <left style="hair">
        <color theme="0" tint="-0.14999847407452621"/>
      </left>
      <right style="hair">
        <color theme="0" tint="-0.14999847407452621"/>
      </right>
      <top/>
      <bottom/>
      <diagonal style="hair">
        <color theme="0" tint="-0.14999847407452621"/>
      </diagonal>
    </border>
    <border>
      <left style="hair">
        <color theme="0" tint="-0.14999847407452621"/>
      </left>
      <right style="hair">
        <color theme="0" tint="-0.14999847407452621"/>
      </right>
      <top/>
      <bottom style="hair">
        <color theme="0" tint="-0.14999847407452621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14999847407452621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>
      <alignment vertical="center"/>
    </xf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5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14" fillId="6" borderId="1" xfId="2" applyFont="1" applyFill="1" applyBorder="1" applyAlignment="1">
      <alignment vertical="top" wrapText="1"/>
    </xf>
    <xf numFmtId="0" fontId="17" fillId="7" borderId="3" xfId="2" applyFont="1" applyFill="1" applyBorder="1" applyAlignment="1">
      <alignment horizontal="center" vertical="center" wrapText="1"/>
    </xf>
    <xf numFmtId="0" fontId="14" fillId="6" borderId="4" xfId="2" applyFont="1" applyFill="1" applyBorder="1" applyAlignment="1">
      <alignment vertical="center" wrapText="1"/>
    </xf>
    <xf numFmtId="0" fontId="18" fillId="7" borderId="2" xfId="2" applyFont="1" applyFill="1" applyBorder="1" applyAlignment="1">
      <alignment horizontal="center" vertical="center" wrapText="1"/>
    </xf>
    <xf numFmtId="0" fontId="18" fillId="7" borderId="3" xfId="2" applyFont="1" applyFill="1" applyBorder="1" applyAlignment="1">
      <alignment horizontal="center" vertical="center" wrapText="1"/>
    </xf>
    <xf numFmtId="0" fontId="23" fillId="7" borderId="3" xfId="2" applyFont="1" applyFill="1" applyBorder="1" applyAlignment="1">
      <alignment horizontal="center" vertical="center" wrapText="1"/>
    </xf>
    <xf numFmtId="0" fontId="14" fillId="6" borderId="5" xfId="2" applyFont="1" applyFill="1" applyBorder="1" applyAlignment="1">
      <alignment vertical="top" wrapText="1"/>
    </xf>
    <xf numFmtId="0" fontId="28" fillId="7" borderId="2" xfId="2" applyFont="1" applyFill="1" applyBorder="1" applyAlignment="1">
      <alignment horizontal="center" vertical="center" wrapText="1"/>
    </xf>
    <xf numFmtId="0" fontId="28" fillId="6" borderId="5" xfId="2" applyFont="1" applyFill="1" applyBorder="1" applyAlignment="1">
      <alignment horizontal="center" vertical="center" wrapText="1"/>
    </xf>
    <xf numFmtId="0" fontId="22" fillId="7" borderId="2" xfId="2" applyFont="1" applyFill="1" applyBorder="1" applyAlignment="1">
      <alignment horizontal="center" vertical="center" wrapText="1"/>
    </xf>
    <xf numFmtId="0" fontId="22" fillId="7" borderId="3" xfId="2" applyFont="1" applyFill="1" applyBorder="1" applyAlignment="1">
      <alignment horizontal="center" vertical="center" wrapText="1"/>
    </xf>
    <xf numFmtId="0" fontId="30" fillId="7" borderId="3" xfId="2" applyFont="1" applyFill="1" applyBorder="1" applyAlignment="1">
      <alignment horizontal="center" vertical="center" wrapText="1"/>
    </xf>
    <xf numFmtId="0" fontId="23" fillId="0" borderId="6" xfId="2" applyFont="1" applyBorder="1" applyAlignment="1">
      <alignment horizontal="left" vertical="center"/>
    </xf>
    <xf numFmtId="166" fontId="0" fillId="0" borderId="6" xfId="1" applyNumberFormat="1" applyFont="1" applyBorder="1" applyAlignment="1" applyProtection="1">
      <alignment horizontal="center" vertical="center"/>
      <protection locked="0"/>
    </xf>
    <xf numFmtId="166" fontId="0" fillId="6" borderId="6" xfId="1" applyNumberFormat="1" applyFont="1" applyFill="1" applyBorder="1" applyAlignment="1" applyProtection="1">
      <alignment horizontal="center" vertical="center"/>
      <protection locked="0"/>
    </xf>
    <xf numFmtId="166" fontId="0" fillId="6" borderId="7" xfId="1" applyNumberFormat="1" applyFont="1" applyFill="1" applyBorder="1" applyAlignment="1" applyProtection="1">
      <alignment horizontal="center" vertical="center"/>
      <protection locked="0"/>
    </xf>
    <xf numFmtId="166" fontId="0" fillId="0" borderId="5" xfId="1" applyNumberFormat="1" applyFont="1" applyBorder="1" applyAlignment="1" applyProtection="1">
      <alignment horizontal="center" vertical="center"/>
      <protection locked="0"/>
    </xf>
    <xf numFmtId="0" fontId="23" fillId="0" borderId="8" xfId="2" applyFont="1" applyBorder="1" applyAlignment="1">
      <alignment horizontal="left" vertical="center"/>
    </xf>
    <xf numFmtId="166" fontId="0" fillId="0" borderId="8" xfId="1" applyNumberFormat="1" applyFont="1" applyBorder="1" applyAlignment="1" applyProtection="1">
      <alignment horizontal="center" vertical="center"/>
      <protection locked="0"/>
    </xf>
    <xf numFmtId="166" fontId="0" fillId="6" borderId="8" xfId="1" applyNumberFormat="1" applyFont="1" applyFill="1" applyBorder="1" applyAlignment="1" applyProtection="1">
      <alignment horizontal="center" vertical="center"/>
      <protection locked="0"/>
    </xf>
    <xf numFmtId="166" fontId="0" fillId="6" borderId="9" xfId="1" applyNumberFormat="1" applyFont="1" applyFill="1" applyBorder="1" applyAlignment="1" applyProtection="1">
      <alignment horizontal="center" vertical="center"/>
      <protection locked="0"/>
    </xf>
    <xf numFmtId="166" fontId="0" fillId="0" borderId="3" xfId="1" applyNumberFormat="1" applyFont="1" applyBorder="1" applyAlignment="1" applyProtection="1">
      <alignment horizontal="center" vertical="center"/>
      <protection locked="0"/>
    </xf>
    <xf numFmtId="0" fontId="23" fillId="6" borderId="8" xfId="2" applyFont="1" applyFill="1" applyBorder="1" applyAlignment="1">
      <alignment horizontal="left" vertical="center"/>
    </xf>
    <xf numFmtId="166" fontId="0" fillId="6" borderId="3" xfId="1" applyNumberFormat="1" applyFont="1" applyFill="1" applyBorder="1" applyAlignment="1" applyProtection="1">
      <alignment horizontal="center" vertical="center"/>
      <protection locked="0"/>
    </xf>
    <xf numFmtId="0" fontId="23" fillId="0" borderId="8" xfId="2" applyFont="1" applyBorder="1" applyAlignment="1">
      <alignment horizontal="left" vertical="center" wrapText="1"/>
    </xf>
    <xf numFmtId="0" fontId="23" fillId="6" borderId="8" xfId="2" applyFont="1" applyFill="1" applyBorder="1" applyAlignment="1">
      <alignment horizontal="left" vertical="center" wrapText="1"/>
    </xf>
    <xf numFmtId="0" fontId="18" fillId="0" borderId="8" xfId="2" applyFont="1" applyBorder="1" applyAlignment="1">
      <alignment horizontal="left" vertical="center"/>
    </xf>
    <xf numFmtId="0" fontId="18" fillId="0" borderId="8" xfId="2" applyFont="1" applyBorder="1" applyAlignment="1">
      <alignment horizontal="left" vertical="center" wrapText="1"/>
    </xf>
    <xf numFmtId="0" fontId="18" fillId="0" borderId="10" xfId="2" applyFont="1" applyBorder="1" applyAlignment="1">
      <alignment horizontal="left" vertical="center"/>
    </xf>
    <xf numFmtId="0" fontId="23" fillId="0" borderId="10" xfId="2" applyFont="1" applyBorder="1" applyAlignment="1">
      <alignment horizontal="left" vertical="center" wrapText="1"/>
    </xf>
    <xf numFmtId="0" fontId="23" fillId="6" borderId="10" xfId="2" applyFont="1" applyFill="1" applyBorder="1" applyAlignment="1">
      <alignment horizontal="left" vertical="center"/>
    </xf>
    <xf numFmtId="0" fontId="0" fillId="7" borderId="3" xfId="0" applyFill="1" applyBorder="1" applyAlignment="1">
      <alignment horizontal="center" vertical="center"/>
    </xf>
    <xf numFmtId="166" fontId="32" fillId="0" borderId="6" xfId="1" applyNumberFormat="1" applyFont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6" fillId="7" borderId="2" xfId="2" applyFont="1" applyFill="1" applyBorder="1" applyAlignment="1">
      <alignment horizontal="center" vertical="center"/>
    </xf>
    <xf numFmtId="0" fontId="6" fillId="7" borderId="3" xfId="2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</cellXfs>
  <cellStyles count="3">
    <cellStyle name="Normal" xfId="0" builtinId="0"/>
    <cellStyle name="Normal 2 2" xfId="2" xr:uid="{00000000-0005-0000-0000-000001000000}"/>
    <cellStyle name="Vírgula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2</xdr:col>
      <xdr:colOff>3171825</xdr:colOff>
      <xdr:row>2</xdr:row>
      <xdr:rowOff>523875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857763E-CB26-42D0-BCEC-6EB4366A5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0"/>
          <a:ext cx="18097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0</xdr:rowOff>
    </xdr:from>
    <xdr:to>
      <xdr:col>2</xdr:col>
      <xdr:colOff>1990725</xdr:colOff>
      <xdr:row>2</xdr:row>
      <xdr:rowOff>523875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EC948B2-A2D2-456A-A38F-609A4C26A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0"/>
          <a:ext cx="18097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AK51"/>
  <sheetViews>
    <sheetView workbookViewId="0">
      <selection activeCell="C4" sqref="C4:AJ51"/>
    </sheetView>
  </sheetViews>
  <sheetFormatPr defaultRowHeight="15" x14ac:dyDescent="0.25"/>
  <cols>
    <col min="3" max="3" width="48.85546875" customWidth="1"/>
    <col min="4" max="4" width="10.42578125" customWidth="1"/>
    <col min="5" max="5" width="11.85546875" customWidth="1"/>
    <col min="8" max="8" width="9.28515625" customWidth="1"/>
    <col min="9" max="9" width="10.7109375" customWidth="1"/>
    <col min="10" max="10" width="8" customWidth="1"/>
    <col min="11" max="11" width="10.7109375" customWidth="1"/>
    <col min="12" max="12" width="12.5703125" customWidth="1"/>
    <col min="14" max="14" width="8.42578125" customWidth="1"/>
    <col min="16" max="16" width="13" customWidth="1"/>
    <col min="17" max="17" width="12.28515625" customWidth="1"/>
    <col min="18" max="18" width="12" hidden="1" customWidth="1"/>
    <col min="20" max="20" width="10.140625" customWidth="1"/>
    <col min="26" max="26" width="14.28515625" customWidth="1"/>
    <col min="27" max="27" width="10.7109375" customWidth="1"/>
    <col min="28" max="28" width="12.7109375" customWidth="1"/>
    <col min="30" max="30" width="12" customWidth="1"/>
    <col min="31" max="31" width="12.5703125" customWidth="1"/>
    <col min="32" max="32" width="11.5703125" customWidth="1"/>
    <col min="33" max="33" width="15.28515625" customWidth="1"/>
    <col min="34" max="34" width="15.7109375" customWidth="1"/>
    <col min="35" max="35" width="10.28515625" customWidth="1"/>
    <col min="36" max="36" width="13" hidden="1" customWidth="1"/>
    <col min="37" max="37" width="13.85546875" hidden="1" customWidth="1"/>
  </cols>
  <sheetData>
    <row r="3" spans="3:37" ht="47.25" customHeight="1" x14ac:dyDescent="0.3">
      <c r="C3" s="1" t="s">
        <v>200</v>
      </c>
    </row>
    <row r="4" spans="3:37" ht="34.5" customHeight="1" x14ac:dyDescent="0.25">
      <c r="C4" s="14" t="s">
        <v>109</v>
      </c>
      <c r="D4" s="49" t="s">
        <v>110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1" t="s">
        <v>111</v>
      </c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15"/>
    </row>
    <row r="5" spans="3:37" ht="56.25" customHeight="1" x14ac:dyDescent="0.25">
      <c r="C5" s="16"/>
      <c r="D5" s="17" t="s">
        <v>112</v>
      </c>
      <c r="E5" s="18" t="s">
        <v>113</v>
      </c>
      <c r="F5" s="18" t="s">
        <v>114</v>
      </c>
      <c r="G5" s="18" t="s">
        <v>115</v>
      </c>
      <c r="H5" s="18" t="s">
        <v>116</v>
      </c>
      <c r="I5" s="18" t="s">
        <v>117</v>
      </c>
      <c r="J5" s="18" t="s">
        <v>118</v>
      </c>
      <c r="K5" s="18" t="s">
        <v>119</v>
      </c>
      <c r="L5" s="18" t="s">
        <v>120</v>
      </c>
      <c r="M5" s="18" t="s">
        <v>121</v>
      </c>
      <c r="N5" s="18" t="s">
        <v>122</v>
      </c>
      <c r="O5" s="18" t="s">
        <v>123</v>
      </c>
      <c r="P5" s="18" t="s">
        <v>124</v>
      </c>
      <c r="Q5" s="18" t="s">
        <v>125</v>
      </c>
      <c r="R5" s="19" t="s">
        <v>126</v>
      </c>
      <c r="S5" s="18" t="s">
        <v>127</v>
      </c>
      <c r="T5" s="18" t="s">
        <v>128</v>
      </c>
      <c r="U5" s="18" t="s">
        <v>129</v>
      </c>
      <c r="V5" s="18" t="s">
        <v>130</v>
      </c>
      <c r="W5" s="18" t="s">
        <v>131</v>
      </c>
      <c r="X5" s="18" t="s">
        <v>132</v>
      </c>
      <c r="Y5" s="18" t="s">
        <v>133</v>
      </c>
      <c r="Z5" s="18" t="s">
        <v>134</v>
      </c>
      <c r="AA5" s="18" t="s">
        <v>135</v>
      </c>
      <c r="AB5" s="18" t="s">
        <v>136</v>
      </c>
      <c r="AC5" s="18" t="s">
        <v>137</v>
      </c>
      <c r="AD5" s="18" t="s">
        <v>138</v>
      </c>
      <c r="AE5" s="18" t="s">
        <v>139</v>
      </c>
      <c r="AF5" s="18" t="s">
        <v>140</v>
      </c>
      <c r="AG5" s="18" t="s">
        <v>141</v>
      </c>
      <c r="AH5" s="18" t="s">
        <v>142</v>
      </c>
      <c r="AI5" s="18" t="s">
        <v>143</v>
      </c>
      <c r="AJ5" s="19" t="s">
        <v>144</v>
      </c>
      <c r="AK5" s="15" t="s">
        <v>145</v>
      </c>
    </row>
    <row r="6" spans="3:37" ht="33.75" customHeight="1" x14ac:dyDescent="0.25">
      <c r="C6" s="20" t="s">
        <v>193</v>
      </c>
      <c r="D6" s="21" t="s">
        <v>146</v>
      </c>
      <c r="E6" s="21" t="s">
        <v>53</v>
      </c>
      <c r="F6" s="21" t="s">
        <v>53</v>
      </c>
      <c r="G6" s="21" t="s">
        <v>53</v>
      </c>
      <c r="H6" s="21" t="s">
        <v>147</v>
      </c>
      <c r="I6" s="21" t="s">
        <v>147</v>
      </c>
      <c r="J6" s="21" t="s">
        <v>147</v>
      </c>
      <c r="K6" s="21" t="s">
        <v>50</v>
      </c>
      <c r="L6" s="21" t="s">
        <v>147</v>
      </c>
      <c r="M6" s="21" t="s">
        <v>147</v>
      </c>
      <c r="N6" s="21" t="s">
        <v>147</v>
      </c>
      <c r="O6" s="21" t="s">
        <v>147</v>
      </c>
      <c r="P6" s="21" t="s">
        <v>147</v>
      </c>
      <c r="Q6" s="21" t="s">
        <v>88</v>
      </c>
      <c r="R6" s="21"/>
      <c r="S6" s="21" t="s">
        <v>146</v>
      </c>
      <c r="T6" s="21" t="s">
        <v>146</v>
      </c>
      <c r="U6" s="21" t="s">
        <v>146</v>
      </c>
      <c r="V6" s="21" t="s">
        <v>146</v>
      </c>
      <c r="W6" s="21" t="s">
        <v>146</v>
      </c>
      <c r="X6" s="21" t="s">
        <v>146</v>
      </c>
      <c r="Y6" s="21" t="s">
        <v>146</v>
      </c>
      <c r="Z6" s="21" t="s">
        <v>53</v>
      </c>
      <c r="AA6" s="21" t="s">
        <v>147</v>
      </c>
      <c r="AB6" s="21" t="s">
        <v>50</v>
      </c>
      <c r="AC6" s="21" t="s">
        <v>147</v>
      </c>
      <c r="AD6" s="21" t="s">
        <v>146</v>
      </c>
      <c r="AE6" s="21" t="s">
        <v>146</v>
      </c>
      <c r="AF6" s="21" t="s">
        <v>146</v>
      </c>
      <c r="AG6" s="21" t="s">
        <v>146</v>
      </c>
      <c r="AH6" s="21" t="s">
        <v>146</v>
      </c>
      <c r="AI6" s="21" t="s">
        <v>146</v>
      </c>
      <c r="AJ6" s="21"/>
      <c r="AK6" s="21"/>
    </row>
    <row r="7" spans="3:37" x14ac:dyDescent="0.25">
      <c r="C7" s="22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5"/>
      <c r="AK7" s="25"/>
    </row>
    <row r="8" spans="3:37" x14ac:dyDescent="0.25">
      <c r="C8" s="26" t="s">
        <v>148</v>
      </c>
      <c r="D8" s="27">
        <f>Consolidada_Consolidated_2023!D8/Fat_Conv_Tep_Medio!N$48</f>
        <v>9852.5355290000025</v>
      </c>
      <c r="E8" s="27">
        <f>Consolidada_Consolidated_2023!E8/Fat_Conv_Tep_Medio!N$33</f>
        <v>1526.2011279999997</v>
      </c>
      <c r="F8" s="27">
        <f>Consolidada_Consolidated_2023!F8/Fat_Conv_Tep_Medio!N$32</f>
        <v>0</v>
      </c>
      <c r="G8" s="27">
        <f>Consolidada_Consolidated_2023!G8/Fat_Conv_Tep_Medio!N$32</f>
        <v>1722.1792273909086</v>
      </c>
      <c r="H8" s="27">
        <f>Consolidada_Consolidated_2023!H8/Fat_Conv_Tep_Medio!N$18</f>
        <v>0</v>
      </c>
      <c r="I8" s="27">
        <f>Consolidada_Consolidated_2023!I8/Fat_Conv_Tep_Medio!N$11</f>
        <v>0</v>
      </c>
      <c r="J8" s="27">
        <f>Consolidada_Consolidated_2023!J8/Fat_Conv_Tep_Medio!N$38</f>
        <v>3308.2065129930938</v>
      </c>
      <c r="K8" s="27">
        <f>Consolidada_Consolidated_2023!K8/Fat_Conv_Tep_Medio!N$36</f>
        <v>2106.864271202719</v>
      </c>
      <c r="L8" s="27">
        <f>Consolidada_Consolidated_2023!L8/Fat_Conv_Tep_Medio!N$37</f>
        <v>196.59935099999998</v>
      </c>
      <c r="M8" s="27">
        <f>Consolidada_Consolidated_2023!M8/Fat_Conv_Tep_Medio!N$10</f>
        <v>2032.828544</v>
      </c>
      <c r="N8" s="27">
        <f>Consolidada_Consolidated_2023!N8/Fat_Conv_Tep_Medio!N$8</f>
        <v>782.72345599999994</v>
      </c>
      <c r="O8" s="27">
        <f>Consolidada_Consolidated_2023!O8/Fat_Conv_Tep_Medio!N$40</f>
        <v>0</v>
      </c>
      <c r="P8" s="27">
        <f>M8+N8+O8</f>
        <v>2815.5519999999997</v>
      </c>
      <c r="Q8" s="27">
        <f>Consolidada_Consolidated_2023!Q8/Fat_Conv_Tep_Medio!N$45</f>
        <v>86.580930321507381</v>
      </c>
      <c r="R8" s="28"/>
      <c r="S8" s="27">
        <f>Consolidada_Consolidated_2023!S8/Fat_Conv_Tep_Medio!N$43</f>
        <v>0</v>
      </c>
      <c r="T8" s="27">
        <f>Consolidada_Consolidated_2023!T8/Fat_Conv_Tep_Medio!N$42</f>
        <v>0</v>
      </c>
      <c r="U8" s="27">
        <f>Consolidada_Consolidated_2023!U8/Fat_Conv_Tep_Medio!N$34</f>
        <v>0</v>
      </c>
      <c r="V8" s="27">
        <f>Consolidada_Consolidated_2023!V8/Fat_Conv_Tep_Medio!N$34</f>
        <v>0</v>
      </c>
      <c r="W8" s="27">
        <f>Consolidada_Consolidated_2023!W8/Fat_Conv_Tep_Medio!N$31</f>
        <v>0</v>
      </c>
      <c r="X8" s="27">
        <f>Consolidada_Consolidated_2023!X8/Fat_Conv_Tep_Medio!N$41</f>
        <v>0</v>
      </c>
      <c r="Y8" s="27">
        <f>Consolidada_Consolidated_2023!Y8/Fat_Conv_Tep_Medio!N$49</f>
        <v>0</v>
      </c>
      <c r="Z8" s="27">
        <f>Consolidada_Consolidated_2023!Z8/Fat_Conv_Tep_Medio!N$29</f>
        <v>0</v>
      </c>
      <c r="AA8" s="27">
        <f>Consolidada_Consolidated_2023!AA8/Fat_Conv_Tep_Medio!N$24</f>
        <v>0</v>
      </c>
      <c r="AB8" s="27">
        <f>Consolidada_Consolidated_2023!AB8/Fat_Conv_Tep_Medio!N$26</f>
        <v>0</v>
      </c>
      <c r="AC8" s="27">
        <f>Consolidada_Consolidated_2023!AC8/Fat_Conv_Tep_Medio!N$23</f>
        <v>0</v>
      </c>
      <c r="AD8" s="27">
        <f>Consolidada_Consolidated_2023!AD8/Fat_Conv_Tep_Medio!N$5</f>
        <v>0</v>
      </c>
      <c r="AE8" s="27">
        <f>Consolidada_Consolidated_2023!AE8/Fat_Conv_Tep_Medio!N$6</f>
        <v>0</v>
      </c>
      <c r="AF8" s="27">
        <f>AD8+AE8</f>
        <v>0</v>
      </c>
      <c r="AG8" s="27">
        <f>Consolidada_Consolidated_2023!AG8/Fat_Conv_Tep_Medio!N$46</f>
        <v>0</v>
      </c>
      <c r="AH8" s="27">
        <f>Consolidada_Consolidated_2023!AH8/Fat_Conv_Tep_Medio!N$47</f>
        <v>0</v>
      </c>
      <c r="AI8" s="27">
        <f>Consolidada_Consolidated_2023!AI8/Fat_Conv_Tep_Medio!N$4</f>
        <v>0</v>
      </c>
      <c r="AJ8" s="29"/>
      <c r="AK8" s="30"/>
    </row>
    <row r="9" spans="3:37" x14ac:dyDescent="0.25">
      <c r="C9" s="31" t="s">
        <v>149</v>
      </c>
      <c r="D9" s="32">
        <f>Consolidada_Consolidated_2023!D9/Fat_Conv_Tep_Medio!N$48</f>
        <v>0</v>
      </c>
      <c r="E9" s="32">
        <f>Consolidada_Consolidated_2023!E9/Fat_Conv_Tep_Medio!N$33</f>
        <v>0</v>
      </c>
      <c r="F9" s="32">
        <f>Consolidada_Consolidated_2023!F9/Fat_Conv_Tep_Medio!N$32</f>
        <v>0</v>
      </c>
      <c r="G9" s="32">
        <f>Consolidada_Consolidated_2023!G9/Fat_Conv_Tep_Medio!N$32</f>
        <v>0</v>
      </c>
      <c r="H9" s="32">
        <f>Consolidada_Consolidated_2023!H9/Fat_Conv_Tep_Medio!N$18</f>
        <v>317.10556733382265</v>
      </c>
      <c r="I9" s="32">
        <f>Consolidada_Consolidated_2023!I9/Fat_Conv_Tep_Medio!N$11</f>
        <v>5038.9797399686904</v>
      </c>
      <c r="J9" s="32">
        <f>Consolidada_Consolidated_2023!J9/Fat_Conv_Tep_Medio!N$38</f>
        <v>0</v>
      </c>
      <c r="K9" s="32">
        <f>Consolidada_Consolidated_2023!K9/Fat_Conv_Tep_Medio!N$36</f>
        <v>0</v>
      </c>
      <c r="L9" s="32">
        <f>Consolidada_Consolidated_2023!L9/Fat_Conv_Tep_Medio!N$37</f>
        <v>0</v>
      </c>
      <c r="M9" s="32">
        <f>Consolidada_Consolidated_2023!M9/Fat_Conv_Tep_Medio!N$10</f>
        <v>0</v>
      </c>
      <c r="N9" s="32">
        <f>Consolidada_Consolidated_2023!N9/Fat_Conv_Tep_Medio!N$8</f>
        <v>0</v>
      </c>
      <c r="O9" s="32">
        <f>Consolidada_Consolidated_2023!O9/Fat_Conv_Tep_Medio!N$40</f>
        <v>0</v>
      </c>
      <c r="P9" s="32">
        <f t="shared" ref="P9:P51" si="0">M9+N9+O9</f>
        <v>0</v>
      </c>
      <c r="Q9" s="32">
        <f>Consolidada_Consolidated_2023!Q9/Fat_Conv_Tep_Medio!N$45</f>
        <v>0</v>
      </c>
      <c r="R9" s="33"/>
      <c r="S9" s="32">
        <f>Consolidada_Consolidated_2023!S9/Fat_Conv_Tep_Medio!N$43</f>
        <v>1339.987644</v>
      </c>
      <c r="T9" s="32">
        <f>Consolidada_Consolidated_2023!T9/Fat_Conv_Tep_Medio!N$42</f>
        <v>21.151149114384538</v>
      </c>
      <c r="U9" s="32">
        <f>Consolidada_Consolidated_2023!U9/Fat_Conv_Tep_Medio!N$34</f>
        <v>788.86898814896097</v>
      </c>
      <c r="V9" s="32">
        <f>Consolidada_Consolidated_2023!V9/Fat_Conv_Tep_Medio!N$34</f>
        <v>0</v>
      </c>
      <c r="W9" s="32">
        <f>Consolidada_Consolidated_2023!W9/Fat_Conv_Tep_Medio!N$31</f>
        <v>0</v>
      </c>
      <c r="X9" s="32">
        <f>Consolidada_Consolidated_2023!X9/Fat_Conv_Tep_Medio!N$41</f>
        <v>0</v>
      </c>
      <c r="Y9" s="32">
        <f>Consolidada_Consolidated_2023!Y9/Fat_Conv_Tep_Medio!N$49</f>
        <v>32.187601000000001</v>
      </c>
      <c r="Z9" s="32">
        <f>Consolidada_Consolidated_2023!Z9/Fat_Conv_Tep_Medio!N$29</f>
        <v>0</v>
      </c>
      <c r="AA9" s="32">
        <f>Consolidada_Consolidated_2023!AA9/Fat_Conv_Tep_Medio!N$24</f>
        <v>0</v>
      </c>
      <c r="AB9" s="32">
        <f>Consolidada_Consolidated_2023!AB9/Fat_Conv_Tep_Medio!N$26</f>
        <v>9721.3071120000004</v>
      </c>
      <c r="AC9" s="32">
        <f>Consolidada_Consolidated_2023!AC9/Fat_Conv_Tep_Medio!N$23</f>
        <v>0</v>
      </c>
      <c r="AD9" s="32">
        <f>Consolidada_Consolidated_2023!AD9/Fat_Conv_Tep_Medio!N$5</f>
        <v>163.85458870000002</v>
      </c>
      <c r="AE9" s="32">
        <f>Consolidada_Consolidated_2023!AE9/Fat_Conv_Tep_Medio!N$6</f>
        <v>0</v>
      </c>
      <c r="AF9" s="32">
        <f t="shared" ref="AF9:AF51" si="1">AD9+AE9</f>
        <v>163.85458870000002</v>
      </c>
      <c r="AG9" s="32">
        <f>Consolidada_Consolidated_2023!AG9/Fat_Conv_Tep_Medio!N$46</f>
        <v>212.41009090909091</v>
      </c>
      <c r="AH9" s="32">
        <f>Consolidada_Consolidated_2023!AH9/Fat_Conv_Tep_Medio!N$47</f>
        <v>194.88625324932249</v>
      </c>
      <c r="AI9" s="32">
        <f>Consolidada_Consolidated_2023!AI9/Fat_Conv_Tep_Medio!N$4</f>
        <v>0</v>
      </c>
      <c r="AJ9" s="34"/>
      <c r="AK9" s="35"/>
    </row>
    <row r="10" spans="3:37" x14ac:dyDescent="0.25">
      <c r="C10" s="31" t="s">
        <v>150</v>
      </c>
      <c r="D10" s="32">
        <f>Consolidada_Consolidated_2023!D10/Fat_Conv_Tep_Medio!N$48</f>
        <v>0</v>
      </c>
      <c r="E10" s="32">
        <f>Consolidada_Consolidated_2023!E10/Fat_Conv_Tep_Medio!N$33</f>
        <v>0</v>
      </c>
      <c r="F10" s="32">
        <f>Consolidada_Consolidated_2023!F10/Fat_Conv_Tep_Medio!N$32</f>
        <v>0</v>
      </c>
      <c r="G10" s="32">
        <f>Consolidada_Consolidated_2023!G10/Fat_Conv_Tep_Medio!N$32</f>
        <v>0</v>
      </c>
      <c r="H10" s="32">
        <f>Consolidada_Consolidated_2023!H10/Fat_Conv_Tep_Medio!N$18</f>
        <v>0</v>
      </c>
      <c r="I10" s="32">
        <f>Consolidada_Consolidated_2023!I10/Fat_Conv_Tep_Medio!N$11</f>
        <v>0</v>
      </c>
      <c r="J10" s="32">
        <f>Consolidada_Consolidated_2023!J10/Fat_Conv_Tep_Medio!N$38</f>
        <v>0</v>
      </c>
      <c r="K10" s="32">
        <f>Consolidada_Consolidated_2023!K10/Fat_Conv_Tep_Medio!N$36</f>
        <v>0</v>
      </c>
      <c r="L10" s="32">
        <f>Consolidada_Consolidated_2023!L10/Fat_Conv_Tep_Medio!N$37</f>
        <v>0</v>
      </c>
      <c r="M10" s="32">
        <f>Consolidada_Consolidated_2023!M10/Fat_Conv_Tep_Medio!N$10</f>
        <v>0</v>
      </c>
      <c r="N10" s="32">
        <f>Consolidada_Consolidated_2023!N10/Fat_Conv_Tep_Medio!N$8</f>
        <v>0</v>
      </c>
      <c r="O10" s="32">
        <f>Consolidada_Consolidated_2023!O10/Fat_Conv_Tep_Medio!N$40</f>
        <v>0</v>
      </c>
      <c r="P10" s="32">
        <f t="shared" si="0"/>
        <v>0</v>
      </c>
      <c r="Q10" s="32">
        <f>Consolidada_Consolidated_2023!Q10/Fat_Conv_Tep_Medio!N$45</f>
        <v>0</v>
      </c>
      <c r="R10" s="33"/>
      <c r="S10" s="32">
        <f>Consolidada_Consolidated_2023!S10/Fat_Conv_Tep_Medio!N$43</f>
        <v>0</v>
      </c>
      <c r="T10" s="32">
        <f>Consolidada_Consolidated_2023!T10/Fat_Conv_Tep_Medio!N$42</f>
        <v>0</v>
      </c>
      <c r="U10" s="32">
        <f>Consolidada_Consolidated_2023!U10/Fat_Conv_Tep_Medio!N$34</f>
        <v>0</v>
      </c>
      <c r="V10" s="32">
        <f>Consolidada_Consolidated_2023!V10/Fat_Conv_Tep_Medio!N$34</f>
        <v>0</v>
      </c>
      <c r="W10" s="32">
        <f>Consolidada_Consolidated_2023!W10/Fat_Conv_Tep_Medio!N$31</f>
        <v>0</v>
      </c>
      <c r="X10" s="32">
        <f>Consolidada_Consolidated_2023!X10/Fat_Conv_Tep_Medio!N$41</f>
        <v>0</v>
      </c>
      <c r="Y10" s="32">
        <f>Consolidada_Consolidated_2023!Y10/Fat_Conv_Tep_Medio!N$49</f>
        <v>0</v>
      </c>
      <c r="Z10" s="32">
        <f>Consolidada_Consolidated_2023!Z10/Fat_Conv_Tep_Medio!N$29</f>
        <v>0</v>
      </c>
      <c r="AA10" s="32">
        <f>Consolidada_Consolidated_2023!AA10/Fat_Conv_Tep_Medio!N$24</f>
        <v>0</v>
      </c>
      <c r="AB10" s="32">
        <f>Consolidada_Consolidated_2023!AB10/Fat_Conv_Tep_Medio!N$26</f>
        <v>0</v>
      </c>
      <c r="AC10" s="32">
        <f>Consolidada_Consolidated_2023!AC10/Fat_Conv_Tep_Medio!N$23</f>
        <v>0</v>
      </c>
      <c r="AD10" s="32">
        <f>Consolidada_Consolidated_2023!AD10/Fat_Conv_Tep_Medio!N$5</f>
        <v>0</v>
      </c>
      <c r="AE10" s="32">
        <f>Consolidada_Consolidated_2023!AE10/Fat_Conv_Tep_Medio!N$6</f>
        <v>0</v>
      </c>
      <c r="AF10" s="32">
        <f t="shared" si="1"/>
        <v>0</v>
      </c>
      <c r="AG10" s="32">
        <f>Consolidada_Consolidated_2023!AG10/Fat_Conv_Tep_Medio!N$46</f>
        <v>0</v>
      </c>
      <c r="AH10" s="32">
        <f>Consolidada_Consolidated_2023!AH10/Fat_Conv_Tep_Medio!N$47</f>
        <v>0</v>
      </c>
      <c r="AI10" s="32">
        <f>Consolidada_Consolidated_2023!AI10/Fat_Conv_Tep_Medio!N$4</f>
        <v>0</v>
      </c>
      <c r="AJ10" s="34"/>
      <c r="AK10" s="35"/>
    </row>
    <row r="11" spans="3:37" x14ac:dyDescent="0.25">
      <c r="C11" s="36" t="s">
        <v>151</v>
      </c>
      <c r="D11" s="33">
        <f>Consolidada_Consolidated_2023!D11/Fat_Conv_Tep_Medio!N$48</f>
        <v>9852.5355290000025</v>
      </c>
      <c r="E11" s="33">
        <f>Consolidada_Consolidated_2023!E11/Fat_Conv_Tep_Medio!N$33</f>
        <v>1526.2011279999997</v>
      </c>
      <c r="F11" s="33">
        <f>Consolidada_Consolidated_2023!F11/Fat_Conv_Tep_Medio!N$32</f>
        <v>0</v>
      </c>
      <c r="G11" s="33">
        <f>Consolidada_Consolidated_2023!G11/Fat_Conv_Tep_Medio!N$32</f>
        <v>1722.1792273909086</v>
      </c>
      <c r="H11" s="33">
        <f>Consolidada_Consolidated_2023!H11/Fat_Conv_Tep_Medio!N$18</f>
        <v>317.10556733382265</v>
      </c>
      <c r="I11" s="33">
        <f>Consolidada_Consolidated_2023!I11/Fat_Conv_Tep_Medio!N$11</f>
        <v>5038.9797399686904</v>
      </c>
      <c r="J11" s="33">
        <f>Consolidada_Consolidated_2023!J11/Fat_Conv_Tep_Medio!N$38</f>
        <v>3308.2065129930938</v>
      </c>
      <c r="K11" s="33">
        <f>Consolidada_Consolidated_2023!K11/Fat_Conv_Tep_Medio!N$36</f>
        <v>2106.864271202719</v>
      </c>
      <c r="L11" s="33">
        <f>Consolidada_Consolidated_2023!L11/Fat_Conv_Tep_Medio!N$37</f>
        <v>196.59935099999998</v>
      </c>
      <c r="M11" s="33">
        <f>Consolidada_Consolidated_2023!M11/Fat_Conv_Tep_Medio!N$10</f>
        <v>2032.828544</v>
      </c>
      <c r="N11" s="33">
        <f>Consolidada_Consolidated_2023!N11/Fat_Conv_Tep_Medio!N$8</f>
        <v>782.72345599999994</v>
      </c>
      <c r="O11" s="33">
        <f>Consolidada_Consolidated_2023!O11/Fat_Conv_Tep_Medio!N$40</f>
        <v>0</v>
      </c>
      <c r="P11" s="33">
        <f t="shared" si="0"/>
        <v>2815.5519999999997</v>
      </c>
      <c r="Q11" s="33">
        <f>Consolidada_Consolidated_2023!Q11/Fat_Conv_Tep_Medio!N$45</f>
        <v>86.580930321507381</v>
      </c>
      <c r="R11" s="33"/>
      <c r="S11" s="33">
        <f>Consolidada_Consolidated_2023!S11/Fat_Conv_Tep_Medio!N$43</f>
        <v>1339.987644</v>
      </c>
      <c r="T11" s="33">
        <f>Consolidada_Consolidated_2023!T11/Fat_Conv_Tep_Medio!N$42</f>
        <v>21.151149114384538</v>
      </c>
      <c r="U11" s="33">
        <f>Consolidada_Consolidated_2023!U11/Fat_Conv_Tep_Medio!N$34</f>
        <v>788.86898814896097</v>
      </c>
      <c r="V11" s="33">
        <f>Consolidada_Consolidated_2023!V11/Fat_Conv_Tep_Medio!N$34</f>
        <v>0</v>
      </c>
      <c r="W11" s="33">
        <f>Consolidada_Consolidated_2023!W11/Fat_Conv_Tep_Medio!N$31</f>
        <v>0</v>
      </c>
      <c r="X11" s="33">
        <f>Consolidada_Consolidated_2023!X11/Fat_Conv_Tep_Medio!N$41</f>
        <v>0</v>
      </c>
      <c r="Y11" s="33">
        <f>Consolidada_Consolidated_2023!Y11/Fat_Conv_Tep_Medio!N$49</f>
        <v>32.187601000000001</v>
      </c>
      <c r="Z11" s="33">
        <f>Consolidada_Consolidated_2023!Z11/Fat_Conv_Tep_Medio!N$29</f>
        <v>0</v>
      </c>
      <c r="AA11" s="33">
        <f>Consolidada_Consolidated_2023!AA11/Fat_Conv_Tep_Medio!N$24</f>
        <v>0</v>
      </c>
      <c r="AB11" s="33">
        <f>Consolidada_Consolidated_2023!AB11/Fat_Conv_Tep_Medio!N$26</f>
        <v>9721.3071120000004</v>
      </c>
      <c r="AC11" s="33">
        <f>Consolidada_Consolidated_2023!AC11/Fat_Conv_Tep_Medio!N$23</f>
        <v>0</v>
      </c>
      <c r="AD11" s="33">
        <f>Consolidada_Consolidated_2023!AD11/Fat_Conv_Tep_Medio!N$5</f>
        <v>163.85458870000002</v>
      </c>
      <c r="AE11" s="33">
        <f>Consolidada_Consolidated_2023!AE11/Fat_Conv_Tep_Medio!N$6</f>
        <v>0</v>
      </c>
      <c r="AF11" s="33">
        <f t="shared" si="1"/>
        <v>163.85458870000002</v>
      </c>
      <c r="AG11" s="33">
        <f>Consolidada_Consolidated_2023!AG11/Fat_Conv_Tep_Medio!N$46</f>
        <v>212.41009090909091</v>
      </c>
      <c r="AH11" s="33">
        <f>Consolidada_Consolidated_2023!AH11/Fat_Conv_Tep_Medio!N$47</f>
        <v>194.88625324932249</v>
      </c>
      <c r="AI11" s="33">
        <f>Consolidada_Consolidated_2023!AI11/Fat_Conv_Tep_Medio!N$4</f>
        <v>0</v>
      </c>
      <c r="AJ11" s="34"/>
      <c r="AK11" s="37"/>
    </row>
    <row r="12" spans="3:37" x14ac:dyDescent="0.25">
      <c r="C12" s="31" t="s">
        <v>152</v>
      </c>
      <c r="D12" s="32">
        <f>Consolidada_Consolidated_2023!D12/Fat_Conv_Tep_Medio!N$48</f>
        <v>-9852.5355290000025</v>
      </c>
      <c r="E12" s="32">
        <f>Consolidada_Consolidated_2023!E12/Fat_Conv_Tep_Medio!N$33</f>
        <v>0</v>
      </c>
      <c r="F12" s="32">
        <f>Consolidada_Consolidated_2023!F12/Fat_Conv_Tep_Medio!N$32</f>
        <v>-65.623382098999855</v>
      </c>
      <c r="G12" s="32">
        <f>Consolidada_Consolidated_2023!G12/Fat_Conv_Tep_Medio!N$32</f>
        <v>-65.623382098999855</v>
      </c>
      <c r="H12" s="32">
        <f>Consolidada_Consolidated_2023!H12/Fat_Conv_Tep_Medio!N$18</f>
        <v>0</v>
      </c>
      <c r="I12" s="32">
        <f>Consolidada_Consolidated_2023!I12/Fat_Conv_Tep_Medio!N$11</f>
        <v>0</v>
      </c>
      <c r="J12" s="32">
        <f>Consolidada_Consolidated_2023!J12/Fat_Conv_Tep_Medio!N$38</f>
        <v>0</v>
      </c>
      <c r="K12" s="32">
        <f>Consolidada_Consolidated_2023!K12/Fat_Conv_Tep_Medio!N$36</f>
        <v>0</v>
      </c>
      <c r="L12" s="32">
        <f>Consolidada_Consolidated_2023!L12/Fat_Conv_Tep_Medio!N$37</f>
        <v>0</v>
      </c>
      <c r="M12" s="32">
        <f>Consolidada_Consolidated_2023!M12/Fat_Conv_Tep_Medio!N$10</f>
        <v>0</v>
      </c>
      <c r="N12" s="32">
        <f>Consolidada_Consolidated_2023!N12/Fat_Conv_Tep_Medio!N$8</f>
        <v>0</v>
      </c>
      <c r="O12" s="32">
        <f>Consolidada_Consolidated_2023!O12/Fat_Conv_Tep_Medio!N$40</f>
        <v>0</v>
      </c>
      <c r="P12" s="32">
        <f t="shared" si="0"/>
        <v>0</v>
      </c>
      <c r="Q12" s="32">
        <f>Consolidada_Consolidated_2023!Q12/Fat_Conv_Tep_Medio!N$45</f>
        <v>0</v>
      </c>
      <c r="R12" s="33"/>
      <c r="S12" s="32">
        <f>Consolidada_Consolidated_2023!S12/Fat_Conv_Tep_Medio!N$43</f>
        <v>0</v>
      </c>
      <c r="T12" s="32">
        <f>Consolidada_Consolidated_2023!T12/Fat_Conv_Tep_Medio!N$42</f>
        <v>0</v>
      </c>
      <c r="U12" s="32">
        <f>Consolidada_Consolidated_2023!U12/Fat_Conv_Tep_Medio!N$34</f>
        <v>0</v>
      </c>
      <c r="V12" s="32">
        <f>Consolidada_Consolidated_2023!V12/Fat_Conv_Tep_Medio!N$34</f>
        <v>-71.965762077922079</v>
      </c>
      <c r="W12" s="32">
        <f>Consolidada_Consolidated_2023!W12/Fat_Conv_Tep_Medio!N$31</f>
        <v>20.463688144927545</v>
      </c>
      <c r="X12" s="32">
        <f>Consolidada_Consolidated_2023!X12/Fat_Conv_Tep_Medio!N$41</f>
        <v>0</v>
      </c>
      <c r="Y12" s="32">
        <f>Consolidada_Consolidated_2023!Y12/Fat_Conv_Tep_Medio!N$49</f>
        <v>0</v>
      </c>
      <c r="Z12" s="32">
        <f>Consolidada_Consolidated_2023!Z12/Fat_Conv_Tep_Medio!N$29</f>
        <v>0</v>
      </c>
      <c r="AA12" s="32">
        <f>Consolidada_Consolidated_2023!AA12/Fat_Conv_Tep_Medio!N$24</f>
        <v>0</v>
      </c>
      <c r="AB12" s="32">
        <f>Consolidada_Consolidated_2023!AB12/Fat_Conv_Tep_Medio!N$26</f>
        <v>-465.86900000000003</v>
      </c>
      <c r="AC12" s="32">
        <f>Consolidada_Consolidated_2023!AC12/Fat_Conv_Tep_Medio!N$23</f>
        <v>0</v>
      </c>
      <c r="AD12" s="32">
        <f>Consolidada_Consolidated_2023!AD12/Fat_Conv_Tep_Medio!N$5</f>
        <v>0</v>
      </c>
      <c r="AE12" s="32">
        <f>Consolidada_Consolidated_2023!AE12/Fat_Conv_Tep_Medio!N$6</f>
        <v>57.409282000000005</v>
      </c>
      <c r="AF12" s="32">
        <f t="shared" si="1"/>
        <v>57.409282000000005</v>
      </c>
      <c r="AG12" s="32">
        <f>Consolidada_Consolidated_2023!AG12/Fat_Conv_Tep_Medio!N$46</f>
        <v>0</v>
      </c>
      <c r="AH12" s="32">
        <f>Consolidada_Consolidated_2023!AH12/Fat_Conv_Tep_Medio!N$47</f>
        <v>0</v>
      </c>
      <c r="AI12" s="32">
        <f>Consolidada_Consolidated_2023!AI12/Fat_Conv_Tep_Medio!N$4</f>
        <v>0</v>
      </c>
      <c r="AJ12" s="34"/>
      <c r="AK12" s="35"/>
    </row>
    <row r="13" spans="3:37" x14ac:dyDescent="0.25">
      <c r="C13" s="31" t="s">
        <v>153</v>
      </c>
      <c r="D13" s="32">
        <f>Consolidada_Consolidated_2023!D13/Fat_Conv_Tep_Medio!N$48</f>
        <v>0</v>
      </c>
      <c r="E13" s="32">
        <f>Consolidada_Consolidated_2023!E13/Fat_Conv_Tep_Medio!N$33</f>
        <v>-55.467185999999998</v>
      </c>
      <c r="F13" s="32">
        <f>Consolidada_Consolidated_2023!F13/Fat_Conv_Tep_Medio!N$32</f>
        <v>0</v>
      </c>
      <c r="G13" s="32">
        <f>Consolidada_Consolidated_2023!G13/Fat_Conv_Tep_Medio!N$32</f>
        <v>-62.589676929545448</v>
      </c>
      <c r="H13" s="32">
        <f>Consolidada_Consolidated_2023!H13/Fat_Conv_Tep_Medio!N$18</f>
        <v>0</v>
      </c>
      <c r="I13" s="32">
        <f>Consolidada_Consolidated_2023!I13/Fat_Conv_Tep_Medio!N$11</f>
        <v>0</v>
      </c>
      <c r="J13" s="32">
        <f>Consolidada_Consolidated_2023!J13/Fat_Conv_Tep_Medio!N$38</f>
        <v>0</v>
      </c>
      <c r="K13" s="32">
        <f>Consolidada_Consolidated_2023!K13/Fat_Conv_Tep_Medio!N$36</f>
        <v>0</v>
      </c>
      <c r="L13" s="32">
        <f>Consolidada_Consolidated_2023!L13/Fat_Conv_Tep_Medio!N$37</f>
        <v>0</v>
      </c>
      <c r="M13" s="32">
        <f>Consolidada_Consolidated_2023!M13/Fat_Conv_Tep_Medio!N$10</f>
        <v>0</v>
      </c>
      <c r="N13" s="32">
        <f>Consolidada_Consolidated_2023!N13/Fat_Conv_Tep_Medio!N$8</f>
        <v>0</v>
      </c>
      <c r="O13" s="32">
        <f>Consolidada_Consolidated_2023!O13/Fat_Conv_Tep_Medio!N$40</f>
        <v>0</v>
      </c>
      <c r="P13" s="32">
        <f t="shared" si="0"/>
        <v>0</v>
      </c>
      <c r="Q13" s="32">
        <f>Consolidada_Consolidated_2023!Q13/Fat_Conv_Tep_Medio!N$45</f>
        <v>0</v>
      </c>
      <c r="R13" s="33"/>
      <c r="S13" s="32">
        <f>Consolidada_Consolidated_2023!S13/Fat_Conv_Tep_Medio!N$43</f>
        <v>0</v>
      </c>
      <c r="T13" s="32">
        <f>Consolidada_Consolidated_2023!T13/Fat_Conv_Tep_Medio!N$42</f>
        <v>0</v>
      </c>
      <c r="U13" s="32">
        <f>Consolidada_Consolidated_2023!U13/Fat_Conv_Tep_Medio!N$34</f>
        <v>0</v>
      </c>
      <c r="V13" s="32">
        <f>Consolidada_Consolidated_2023!V13/Fat_Conv_Tep_Medio!N$34</f>
        <v>0</v>
      </c>
      <c r="W13" s="32">
        <f>Consolidada_Consolidated_2023!W13/Fat_Conv_Tep_Medio!N$31</f>
        <v>0</v>
      </c>
      <c r="X13" s="32">
        <f>Consolidada_Consolidated_2023!X13/Fat_Conv_Tep_Medio!N$41</f>
        <v>0</v>
      </c>
      <c r="Y13" s="32">
        <f>Consolidada_Consolidated_2023!Y13/Fat_Conv_Tep_Medio!N$49</f>
        <v>0</v>
      </c>
      <c r="Z13" s="32">
        <f>Consolidada_Consolidated_2023!Z13/Fat_Conv_Tep_Medio!N$29</f>
        <v>0</v>
      </c>
      <c r="AA13" s="32">
        <f>Consolidada_Consolidated_2023!AA13/Fat_Conv_Tep_Medio!N$24</f>
        <v>0</v>
      </c>
      <c r="AB13" s="32">
        <f>Consolidada_Consolidated_2023!AB13/Fat_Conv_Tep_Medio!N$26</f>
        <v>0</v>
      </c>
      <c r="AC13" s="32">
        <f>Consolidada_Consolidated_2023!AC13/Fat_Conv_Tep_Medio!N$23</f>
        <v>0</v>
      </c>
      <c r="AD13" s="32">
        <f>Consolidada_Consolidated_2023!AD13/Fat_Conv_Tep_Medio!N$5</f>
        <v>0</v>
      </c>
      <c r="AE13" s="32">
        <f>Consolidada_Consolidated_2023!AE13/Fat_Conv_Tep_Medio!N$6</f>
        <v>0</v>
      </c>
      <c r="AF13" s="32">
        <f t="shared" si="1"/>
        <v>0</v>
      </c>
      <c r="AG13" s="32">
        <f>Consolidada_Consolidated_2023!AG13/Fat_Conv_Tep_Medio!N$46</f>
        <v>0</v>
      </c>
      <c r="AH13" s="32">
        <f>Consolidada_Consolidated_2023!AH13/Fat_Conv_Tep_Medio!N$47</f>
        <v>0</v>
      </c>
      <c r="AI13" s="32">
        <f>Consolidada_Consolidated_2023!AI13/Fat_Conv_Tep_Medio!N$4</f>
        <v>0</v>
      </c>
      <c r="AJ13" s="34"/>
      <c r="AK13" s="35"/>
    </row>
    <row r="14" spans="3:37" x14ac:dyDescent="0.25">
      <c r="C14" s="31" t="s">
        <v>154</v>
      </c>
      <c r="D14" s="32">
        <f>Consolidada_Consolidated_2023!D14/Fat_Conv_Tep_Medio!N$48</f>
        <v>0</v>
      </c>
      <c r="E14" s="32">
        <f>Consolidada_Consolidated_2023!E14/Fat_Conv_Tep_Medio!N$33</f>
        <v>0</v>
      </c>
      <c r="F14" s="32">
        <f>Consolidada_Consolidated_2023!F14/Fat_Conv_Tep_Medio!N$32</f>
        <v>0</v>
      </c>
      <c r="G14" s="32">
        <f>Consolidada_Consolidated_2023!G14/Fat_Conv_Tep_Medio!N$32</f>
        <v>0</v>
      </c>
      <c r="H14" s="32">
        <f>Consolidada_Consolidated_2023!H14/Fat_Conv_Tep_Medio!N$18</f>
        <v>0</v>
      </c>
      <c r="I14" s="32">
        <f>Consolidada_Consolidated_2023!I14/Fat_Conv_Tep_Medio!N$11</f>
        <v>0</v>
      </c>
      <c r="J14" s="32">
        <f>Consolidada_Consolidated_2023!J14/Fat_Conv_Tep_Medio!N$38</f>
        <v>0</v>
      </c>
      <c r="K14" s="32">
        <f>Consolidada_Consolidated_2023!K14/Fat_Conv_Tep_Medio!N$36</f>
        <v>0</v>
      </c>
      <c r="L14" s="32">
        <f>Consolidada_Consolidated_2023!L14/Fat_Conv_Tep_Medio!N$37</f>
        <v>0</v>
      </c>
      <c r="M14" s="32">
        <f>Consolidada_Consolidated_2023!M14/Fat_Conv_Tep_Medio!N$10</f>
        <v>0</v>
      </c>
      <c r="N14" s="32">
        <f>Consolidada_Consolidated_2023!N14/Fat_Conv_Tep_Medio!N$8</f>
        <v>0</v>
      </c>
      <c r="O14" s="32">
        <f>Consolidada_Consolidated_2023!O14/Fat_Conv_Tep_Medio!N$40</f>
        <v>0</v>
      </c>
      <c r="P14" s="32">
        <f t="shared" si="0"/>
        <v>0</v>
      </c>
      <c r="Q14" s="32">
        <f>Consolidada_Consolidated_2023!Q14/Fat_Conv_Tep_Medio!N$45</f>
        <v>0</v>
      </c>
      <c r="R14" s="33"/>
      <c r="S14" s="32">
        <f>Consolidada_Consolidated_2023!S14/Fat_Conv_Tep_Medio!N$43</f>
        <v>0</v>
      </c>
      <c r="T14" s="32">
        <f>Consolidada_Consolidated_2023!T14/Fat_Conv_Tep_Medio!N$42</f>
        <v>0</v>
      </c>
      <c r="U14" s="32">
        <f>Consolidada_Consolidated_2023!U14/Fat_Conv_Tep_Medio!N$34</f>
        <v>0</v>
      </c>
      <c r="V14" s="32">
        <f>Consolidada_Consolidated_2023!V14/Fat_Conv_Tep_Medio!N$34</f>
        <v>0</v>
      </c>
      <c r="W14" s="32">
        <f>Consolidada_Consolidated_2023!W14/Fat_Conv_Tep_Medio!N$31</f>
        <v>0</v>
      </c>
      <c r="X14" s="32">
        <f>Consolidada_Consolidated_2023!X14/Fat_Conv_Tep_Medio!N$41</f>
        <v>0</v>
      </c>
      <c r="Y14" s="32">
        <f>Consolidada_Consolidated_2023!Y14/Fat_Conv_Tep_Medio!N$49</f>
        <v>0</v>
      </c>
      <c r="Z14" s="32">
        <f>Consolidada_Consolidated_2023!Z14/Fat_Conv_Tep_Medio!N$29</f>
        <v>0</v>
      </c>
      <c r="AA14" s="32">
        <f>Consolidada_Consolidated_2023!AA14/Fat_Conv_Tep_Medio!N$24</f>
        <v>0</v>
      </c>
      <c r="AB14" s="32">
        <f>Consolidada_Consolidated_2023!AB14/Fat_Conv_Tep_Medio!N$26</f>
        <v>0</v>
      </c>
      <c r="AC14" s="32">
        <f>Consolidada_Consolidated_2023!AC14/Fat_Conv_Tep_Medio!N$23</f>
        <v>0</v>
      </c>
      <c r="AD14" s="32">
        <f>Consolidada_Consolidated_2023!AD14/Fat_Conv_Tep_Medio!N$5</f>
        <v>0</v>
      </c>
      <c r="AE14" s="32">
        <f>Consolidada_Consolidated_2023!AE14/Fat_Conv_Tep_Medio!N$6</f>
        <v>0</v>
      </c>
      <c r="AF14" s="32">
        <f t="shared" si="1"/>
        <v>0</v>
      </c>
      <c r="AG14" s="32">
        <f>Consolidada_Consolidated_2023!AG14/Fat_Conv_Tep_Medio!N$46</f>
        <v>0</v>
      </c>
      <c r="AH14" s="32">
        <f>Consolidada_Consolidated_2023!AH14/Fat_Conv_Tep_Medio!N$47</f>
        <v>0</v>
      </c>
      <c r="AI14" s="32">
        <f>Consolidada_Consolidated_2023!AI14/Fat_Conv_Tep_Medio!N$4</f>
        <v>0</v>
      </c>
      <c r="AJ14" s="34"/>
      <c r="AK14" s="35"/>
    </row>
    <row r="15" spans="3:37" x14ac:dyDescent="0.25">
      <c r="C15" s="36" t="s">
        <v>155</v>
      </c>
      <c r="D15" s="33">
        <f>Consolidada_Consolidated_2023!D15/Fat_Conv_Tep_Medio!N$48</f>
        <v>0</v>
      </c>
      <c r="E15" s="33">
        <f>Consolidada_Consolidated_2023!E15/Fat_Conv_Tep_Medio!N$33</f>
        <v>1470.7339419999996</v>
      </c>
      <c r="F15" s="33">
        <f>Consolidada_Consolidated_2023!F15/Fat_Conv_Tep_Medio!N$32</f>
        <v>-65.623382098999855</v>
      </c>
      <c r="G15" s="33">
        <f>Consolidada_Consolidated_2023!G15/Fat_Conv_Tep_Medio!N$32</f>
        <v>1593.9661683623633</v>
      </c>
      <c r="H15" s="33">
        <f>Consolidada_Consolidated_2023!H15/Fat_Conv_Tep_Medio!N$18</f>
        <v>317.10556733382265</v>
      </c>
      <c r="I15" s="33">
        <f>Consolidada_Consolidated_2023!I15/Fat_Conv_Tep_Medio!N$11</f>
        <v>5038.9797399686904</v>
      </c>
      <c r="J15" s="33">
        <f>Consolidada_Consolidated_2023!J15/Fat_Conv_Tep_Medio!N$38</f>
        <v>3308.2065129930938</v>
      </c>
      <c r="K15" s="33">
        <f>Consolidada_Consolidated_2023!K15/Fat_Conv_Tep_Medio!N$36</f>
        <v>2106.864271202719</v>
      </c>
      <c r="L15" s="33">
        <f>Consolidada_Consolidated_2023!L15/Fat_Conv_Tep_Medio!N$37</f>
        <v>196.59935099999998</v>
      </c>
      <c r="M15" s="33">
        <f>Consolidada_Consolidated_2023!M15/Fat_Conv_Tep_Medio!N$10</f>
        <v>2032.828544</v>
      </c>
      <c r="N15" s="33">
        <f>Consolidada_Consolidated_2023!N15/Fat_Conv_Tep_Medio!N$8</f>
        <v>782.72345599999994</v>
      </c>
      <c r="O15" s="33">
        <f>Consolidada_Consolidated_2023!O15/Fat_Conv_Tep_Medio!N$40</f>
        <v>0</v>
      </c>
      <c r="P15" s="33">
        <f t="shared" si="0"/>
        <v>2815.5519999999997</v>
      </c>
      <c r="Q15" s="33">
        <f>Consolidada_Consolidated_2023!Q15/Fat_Conv_Tep_Medio!N$45</f>
        <v>86.580930321507381</v>
      </c>
      <c r="R15" s="33"/>
      <c r="S15" s="33">
        <f>Consolidada_Consolidated_2023!S15/Fat_Conv_Tep_Medio!N$43</f>
        <v>1339.987644</v>
      </c>
      <c r="T15" s="33">
        <f>Consolidada_Consolidated_2023!T15/Fat_Conv_Tep_Medio!N$42</f>
        <v>21.151149114384538</v>
      </c>
      <c r="U15" s="33">
        <f>Consolidada_Consolidated_2023!U15/Fat_Conv_Tep_Medio!N$34</f>
        <v>788.86898814896097</v>
      </c>
      <c r="V15" s="33">
        <f>Consolidada_Consolidated_2023!V15/Fat_Conv_Tep_Medio!N$34</f>
        <v>-71.965762077922079</v>
      </c>
      <c r="W15" s="33">
        <f>Consolidada_Consolidated_2023!W15/Fat_Conv_Tep_Medio!N$31</f>
        <v>20.463688144927545</v>
      </c>
      <c r="X15" s="33">
        <f>Consolidada_Consolidated_2023!X15/Fat_Conv_Tep_Medio!N$41</f>
        <v>0</v>
      </c>
      <c r="Y15" s="33">
        <f>Consolidada_Consolidated_2023!Y15/Fat_Conv_Tep_Medio!N$49</f>
        <v>32.187601000000001</v>
      </c>
      <c r="Z15" s="33">
        <f>Consolidada_Consolidated_2023!Z15/Fat_Conv_Tep_Medio!N$29</f>
        <v>0</v>
      </c>
      <c r="AA15" s="33">
        <f>Consolidada_Consolidated_2023!AA15/Fat_Conv_Tep_Medio!N$24</f>
        <v>0</v>
      </c>
      <c r="AB15" s="33">
        <f>Consolidada_Consolidated_2023!AB15/Fat_Conv_Tep_Medio!N$26</f>
        <v>9255.4381119999998</v>
      </c>
      <c r="AC15" s="33">
        <f>Consolidada_Consolidated_2023!AC15/Fat_Conv_Tep_Medio!N$23</f>
        <v>0</v>
      </c>
      <c r="AD15" s="33">
        <f>Consolidada_Consolidated_2023!AD15/Fat_Conv_Tep_Medio!N$5</f>
        <v>163.85458870000002</v>
      </c>
      <c r="AE15" s="33">
        <f>Consolidada_Consolidated_2023!AE15/Fat_Conv_Tep_Medio!N$6</f>
        <v>57.409282000000005</v>
      </c>
      <c r="AF15" s="33">
        <f t="shared" si="1"/>
        <v>221.26387070000004</v>
      </c>
      <c r="AG15" s="33">
        <f>Consolidada_Consolidated_2023!AG15/Fat_Conv_Tep_Medio!N$46</f>
        <v>212.41009090909091</v>
      </c>
      <c r="AH15" s="33">
        <f>Consolidada_Consolidated_2023!AH15/Fat_Conv_Tep_Medio!N$47</f>
        <v>194.88625324932249</v>
      </c>
      <c r="AI15" s="33">
        <f>Consolidada_Consolidated_2023!AI15/Fat_Conv_Tep_Medio!N$4</f>
        <v>0</v>
      </c>
      <c r="AJ15" s="34"/>
      <c r="AK15" s="37"/>
    </row>
    <row r="16" spans="3:37" x14ac:dyDescent="0.25">
      <c r="C16" s="36" t="s">
        <v>156</v>
      </c>
      <c r="D16" s="33">
        <f>Consolidada_Consolidated_2023!D16/Fat_Conv_Tep_Medio!N$48</f>
        <v>0</v>
      </c>
      <c r="E16" s="33">
        <f>Consolidada_Consolidated_2023!E16/Fat_Conv_Tep_Medio!N$33</f>
        <v>-1023.5161204519999</v>
      </c>
      <c r="F16" s="33">
        <f>Consolidada_Consolidated_2023!F16/Fat_Conv_Tep_Medio!N$32</f>
        <v>718.76314300000001</v>
      </c>
      <c r="G16" s="33">
        <f>Consolidada_Consolidated_2023!G16/Fat_Conv_Tep_Medio!N$32</f>
        <v>-436.18175201004073</v>
      </c>
      <c r="H16" s="33">
        <f>Consolidada_Consolidated_2023!H16/Fat_Conv_Tep_Medio!N$18</f>
        <v>0</v>
      </c>
      <c r="I16" s="33">
        <f>Consolidada_Consolidated_2023!I16/Fat_Conv_Tep_Medio!N$11</f>
        <v>-3725.0240621522366</v>
      </c>
      <c r="J16" s="33">
        <f>Consolidada_Consolidated_2023!J16/Fat_Conv_Tep_Medio!N$38</f>
        <v>-3308.2065129930938</v>
      </c>
      <c r="K16" s="33">
        <f>Consolidada_Consolidated_2023!K16/Fat_Conv_Tep_Medio!N$36</f>
        <v>-2106.864271202719</v>
      </c>
      <c r="L16" s="33">
        <f>Consolidada_Consolidated_2023!L16/Fat_Conv_Tep_Medio!N$37</f>
        <v>-196.59935100000001</v>
      </c>
      <c r="M16" s="33">
        <f>Consolidada_Consolidated_2023!M16/Fat_Conv_Tep_Medio!N$10</f>
        <v>-808.72285294308949</v>
      </c>
      <c r="N16" s="33">
        <f>Consolidada_Consolidated_2023!N16/Fat_Conv_Tep_Medio!N$8</f>
        <v>-88.562046475875093</v>
      </c>
      <c r="O16" s="33">
        <f>Consolidada_Consolidated_2023!O16/Fat_Conv_Tep_Medio!N$40</f>
        <v>0</v>
      </c>
      <c r="P16" s="33">
        <f t="shared" si="0"/>
        <v>-897.28489941896464</v>
      </c>
      <c r="Q16" s="33">
        <f>Consolidada_Consolidated_2023!Q16/Fat_Conv_Tep_Medio!N$45</f>
        <v>-86.580930321507381</v>
      </c>
      <c r="R16" s="33"/>
      <c r="S16" s="33">
        <f>Consolidada_Consolidated_2023!S16/Fat_Conv_Tep_Medio!N$43</f>
        <v>-0.06</v>
      </c>
      <c r="T16" s="33">
        <f>Consolidada_Consolidated_2023!T16/Fat_Conv_Tep_Medio!N$42</f>
        <v>-11.797709114384539</v>
      </c>
      <c r="U16" s="33">
        <f>Consolidada_Consolidated_2023!U16/Fat_Conv_Tep_Medio!N$34</f>
        <v>0</v>
      </c>
      <c r="V16" s="33">
        <f>Consolidada_Consolidated_2023!V16/Fat_Conv_Tep_Medio!N$34</f>
        <v>71.965762077922079</v>
      </c>
      <c r="W16" s="33">
        <f>Consolidada_Consolidated_2023!W16/Fat_Conv_Tep_Medio!N$31</f>
        <v>247.59689699999998</v>
      </c>
      <c r="X16" s="33">
        <f>Consolidada_Consolidated_2023!X16/Fat_Conv_Tep_Medio!N$41</f>
        <v>0</v>
      </c>
      <c r="Y16" s="33">
        <f>Consolidada_Consolidated_2023!Y16/Fat_Conv_Tep_Medio!N$49</f>
        <v>0</v>
      </c>
      <c r="Z16" s="33">
        <f>Consolidada_Consolidated_2023!Z16/Fat_Conv_Tep_Medio!N$29</f>
        <v>377.55599999999998</v>
      </c>
      <c r="AA16" s="33">
        <f>Consolidada_Consolidated_2023!AA16/Fat_Conv_Tep_Medio!N$24</f>
        <v>1960.7493652173914</v>
      </c>
      <c r="AB16" s="33">
        <f>Consolidada_Consolidated_2023!AB16/Fat_Conv_Tep_Medio!N$26</f>
        <v>7524.6412511855187</v>
      </c>
      <c r="AC16" s="33">
        <f>Consolidada_Consolidated_2023!AC16/Fat_Conv_Tep_Medio!N$23</f>
        <v>0</v>
      </c>
      <c r="AD16" s="33">
        <f>Consolidada_Consolidated_2023!AD16/Fat_Conv_Tep_Medio!N$5</f>
        <v>106.991</v>
      </c>
      <c r="AE16" s="33">
        <f>Consolidada_Consolidated_2023!AE16/Fat_Conv_Tep_Medio!N$6</f>
        <v>8.2390000000000008</v>
      </c>
      <c r="AF16" s="33">
        <f t="shared" si="1"/>
        <v>115.23</v>
      </c>
      <c r="AG16" s="33">
        <f>Consolidada_Consolidated_2023!AG16/Fat_Conv_Tep_Medio!N$46</f>
        <v>-212.41009090909091</v>
      </c>
      <c r="AH16" s="33">
        <f>Consolidada_Consolidated_2023!AH16/Fat_Conv_Tep_Medio!N$47</f>
        <v>0</v>
      </c>
      <c r="AI16" s="33">
        <f>Consolidada_Consolidated_2023!AI16/Fat_Conv_Tep_Medio!N$4</f>
        <v>43.875184093567256</v>
      </c>
      <c r="AJ16" s="34"/>
      <c r="AK16" s="37"/>
    </row>
    <row r="17" spans="3:37" ht="15" customHeight="1" x14ac:dyDescent="0.25">
      <c r="C17" s="31" t="s">
        <v>157</v>
      </c>
      <c r="D17" s="32">
        <f>Consolidada_Consolidated_2023!D17/Fat_Conv_Tep_Medio!N$48</f>
        <v>0</v>
      </c>
      <c r="E17" s="32">
        <f>Consolidada_Consolidated_2023!E17/Fat_Conv_Tep_Medio!N$33</f>
        <v>-1023.5161204519999</v>
      </c>
      <c r="F17" s="32">
        <f>Consolidada_Consolidated_2023!F17/Fat_Conv_Tep_Medio!N$32</f>
        <v>902.89879800000006</v>
      </c>
      <c r="G17" s="32">
        <f>Consolidada_Consolidated_2023!G17/Fat_Conv_Tep_Medio!N$32</f>
        <v>-252.04609701004068</v>
      </c>
      <c r="H17" s="32">
        <f>Consolidada_Consolidated_2023!H17/Fat_Conv_Tep_Medio!N$18</f>
        <v>0</v>
      </c>
      <c r="I17" s="32">
        <f>Consolidada_Consolidated_2023!I17/Fat_Conv_Tep_Medio!N$11</f>
        <v>0</v>
      </c>
      <c r="J17" s="32">
        <f>Consolidada_Consolidated_2023!J17/Fat_Conv_Tep_Medio!N$38</f>
        <v>0</v>
      </c>
      <c r="K17" s="32">
        <f>Consolidada_Consolidated_2023!K17/Fat_Conv_Tep_Medio!N$36</f>
        <v>0</v>
      </c>
      <c r="L17" s="32">
        <f>Consolidada_Consolidated_2023!L17/Fat_Conv_Tep_Medio!N$37</f>
        <v>0</v>
      </c>
      <c r="M17" s="32">
        <f>Consolidada_Consolidated_2023!M17/Fat_Conv_Tep_Medio!N$10</f>
        <v>0</v>
      </c>
      <c r="N17" s="32">
        <f>Consolidada_Consolidated_2023!N17/Fat_Conv_Tep_Medio!N$8</f>
        <v>0</v>
      </c>
      <c r="O17" s="32">
        <f>Consolidada_Consolidated_2023!O17/Fat_Conv_Tep_Medio!N$40</f>
        <v>0</v>
      </c>
      <c r="P17" s="32">
        <f t="shared" si="0"/>
        <v>0</v>
      </c>
      <c r="Q17" s="32">
        <f>Consolidada_Consolidated_2023!Q17/Fat_Conv_Tep_Medio!N$45</f>
        <v>0</v>
      </c>
      <c r="R17" s="33"/>
      <c r="S17" s="32">
        <f>Consolidada_Consolidated_2023!S17/Fat_Conv_Tep_Medio!N$43</f>
        <v>0</v>
      </c>
      <c r="T17" s="32">
        <f>Consolidada_Consolidated_2023!T17/Fat_Conv_Tep_Medio!N$42</f>
        <v>0</v>
      </c>
      <c r="U17" s="32">
        <f>Consolidada_Consolidated_2023!U17/Fat_Conv_Tep_Medio!N$34</f>
        <v>0</v>
      </c>
      <c r="V17" s="32">
        <f>Consolidada_Consolidated_2023!V17/Fat_Conv_Tep_Medio!N$34</f>
        <v>71.965762077922079</v>
      </c>
      <c r="W17" s="32">
        <f>Consolidada_Consolidated_2023!W17/Fat_Conv_Tep_Medio!N$31</f>
        <v>247.59689699999998</v>
      </c>
      <c r="X17" s="32">
        <f>Consolidada_Consolidated_2023!X17/Fat_Conv_Tep_Medio!N$41</f>
        <v>0</v>
      </c>
      <c r="Y17" s="32">
        <f>Consolidada_Consolidated_2023!Y17/Fat_Conv_Tep_Medio!N$49</f>
        <v>0</v>
      </c>
      <c r="Z17" s="32">
        <f>Consolidada_Consolidated_2023!Z17/Fat_Conv_Tep_Medio!N$29</f>
        <v>0</v>
      </c>
      <c r="AA17" s="32">
        <f>Consolidada_Consolidated_2023!AA17/Fat_Conv_Tep_Medio!N$24</f>
        <v>0</v>
      </c>
      <c r="AB17" s="32">
        <f>Consolidada_Consolidated_2023!AB17/Fat_Conv_Tep_Medio!N$26</f>
        <v>0</v>
      </c>
      <c r="AC17" s="32">
        <f>Consolidada_Consolidated_2023!AC17/Fat_Conv_Tep_Medio!N$23</f>
        <v>0</v>
      </c>
      <c r="AD17" s="32">
        <f>Consolidada_Consolidated_2023!AD17/Fat_Conv_Tep_Medio!N$5</f>
        <v>0</v>
      </c>
      <c r="AE17" s="32">
        <f>Consolidada_Consolidated_2023!AE17/Fat_Conv_Tep_Medio!N$6</f>
        <v>0</v>
      </c>
      <c r="AF17" s="32">
        <f t="shared" si="1"/>
        <v>0</v>
      </c>
      <c r="AG17" s="32">
        <f>Consolidada_Consolidated_2023!AG17/Fat_Conv_Tep_Medio!N$46</f>
        <v>0</v>
      </c>
      <c r="AH17" s="32">
        <f>Consolidada_Consolidated_2023!AH17/Fat_Conv_Tep_Medio!N$47</f>
        <v>0</v>
      </c>
      <c r="AI17" s="32">
        <f>Consolidada_Consolidated_2023!AI17/Fat_Conv_Tep_Medio!N$4</f>
        <v>0</v>
      </c>
      <c r="AJ17" s="34"/>
      <c r="AK17" s="35"/>
    </row>
    <row r="18" spans="3:37" x14ac:dyDescent="0.25">
      <c r="C18" s="31" t="s">
        <v>158</v>
      </c>
      <c r="D18" s="32">
        <f>Consolidada_Consolidated_2023!D18/Fat_Conv_Tep_Medio!N$48</f>
        <v>0</v>
      </c>
      <c r="E18" s="32">
        <f>Consolidada_Consolidated_2023!E18/Fat_Conv_Tep_Medio!N$33</f>
        <v>0</v>
      </c>
      <c r="F18" s="32">
        <f>Consolidada_Consolidated_2023!F18/Fat_Conv_Tep_Medio!N$32</f>
        <v>0</v>
      </c>
      <c r="G18" s="32">
        <f>Consolidada_Consolidated_2023!G18/Fat_Conv_Tep_Medio!N$32</f>
        <v>0</v>
      </c>
      <c r="H18" s="32">
        <f>Consolidada_Consolidated_2023!H18/Fat_Conv_Tep_Medio!N$18</f>
        <v>0</v>
      </c>
      <c r="I18" s="32">
        <f>Consolidada_Consolidated_2023!I18/Fat_Conv_Tep_Medio!N$11</f>
        <v>-3617.9801411026911</v>
      </c>
      <c r="J18" s="32">
        <f>Consolidada_Consolidated_2023!J18/Fat_Conv_Tep_Medio!N$38</f>
        <v>0</v>
      </c>
      <c r="K18" s="32">
        <f>Consolidada_Consolidated_2023!K18/Fat_Conv_Tep_Medio!N$36</f>
        <v>0</v>
      </c>
      <c r="L18" s="32">
        <f>Consolidada_Consolidated_2023!L18/Fat_Conv_Tep_Medio!N$37</f>
        <v>0</v>
      </c>
      <c r="M18" s="32">
        <f>Consolidada_Consolidated_2023!M18/Fat_Conv_Tep_Medio!N$10</f>
        <v>0</v>
      </c>
      <c r="N18" s="32">
        <f>Consolidada_Consolidated_2023!N18/Fat_Conv_Tep_Medio!N$8</f>
        <v>0</v>
      </c>
      <c r="O18" s="32">
        <f>Consolidada_Consolidated_2023!O18/Fat_Conv_Tep_Medio!N$40</f>
        <v>0</v>
      </c>
      <c r="P18" s="32">
        <f t="shared" si="0"/>
        <v>0</v>
      </c>
      <c r="Q18" s="32">
        <f>Consolidada_Consolidated_2023!Q18/Fat_Conv_Tep_Medio!N$45</f>
        <v>0</v>
      </c>
      <c r="R18" s="33"/>
      <c r="S18" s="32">
        <f>Consolidada_Consolidated_2023!S18/Fat_Conv_Tep_Medio!N$43</f>
        <v>0</v>
      </c>
      <c r="T18" s="32">
        <f>Consolidada_Consolidated_2023!T18/Fat_Conv_Tep_Medio!N$42</f>
        <v>0</v>
      </c>
      <c r="U18" s="32">
        <f>Consolidada_Consolidated_2023!U18/Fat_Conv_Tep_Medio!N$34</f>
        <v>0</v>
      </c>
      <c r="V18" s="32">
        <f>Consolidada_Consolidated_2023!V18/Fat_Conv_Tep_Medio!N$34</f>
        <v>0</v>
      </c>
      <c r="W18" s="32">
        <f>Consolidada_Consolidated_2023!W18/Fat_Conv_Tep_Medio!N$31</f>
        <v>0</v>
      </c>
      <c r="X18" s="32">
        <f>Consolidada_Consolidated_2023!X18/Fat_Conv_Tep_Medio!N$41</f>
        <v>0</v>
      </c>
      <c r="Y18" s="32">
        <f>Consolidada_Consolidated_2023!Y18/Fat_Conv_Tep_Medio!N$49</f>
        <v>0</v>
      </c>
      <c r="Z18" s="32">
        <f>Consolidada_Consolidated_2023!Z18/Fat_Conv_Tep_Medio!N$29</f>
        <v>568.61159999999995</v>
      </c>
      <c r="AA18" s="32">
        <f>Consolidada_Consolidated_2023!AA18/Fat_Conv_Tep_Medio!N$24</f>
        <v>2584.8270000000002</v>
      </c>
      <c r="AB18" s="32">
        <f>Consolidada_Consolidated_2023!AB18/Fat_Conv_Tep_Medio!N$26</f>
        <v>0</v>
      </c>
      <c r="AC18" s="32">
        <f>Consolidada_Consolidated_2023!AC18/Fat_Conv_Tep_Medio!N$23</f>
        <v>0</v>
      </c>
      <c r="AD18" s="32">
        <f>Consolidada_Consolidated_2023!AD18/Fat_Conv_Tep_Medio!N$5</f>
        <v>0</v>
      </c>
      <c r="AE18" s="32">
        <f>Consolidada_Consolidated_2023!AE18/Fat_Conv_Tep_Medio!N$6</f>
        <v>0</v>
      </c>
      <c r="AF18" s="32">
        <f t="shared" si="1"/>
        <v>0</v>
      </c>
      <c r="AG18" s="32">
        <f>Consolidada_Consolidated_2023!AG18/Fat_Conv_Tep_Medio!N$46</f>
        <v>0</v>
      </c>
      <c r="AH18" s="32">
        <f>Consolidada_Consolidated_2023!AH18/Fat_Conv_Tep_Medio!N$47</f>
        <v>0</v>
      </c>
      <c r="AI18" s="32">
        <f>Consolidada_Consolidated_2023!AI18/Fat_Conv_Tep_Medio!N$4</f>
        <v>44.136816842105262</v>
      </c>
      <c r="AJ18" s="34"/>
      <c r="AK18" s="35"/>
    </row>
    <row r="19" spans="3:37" ht="24.75" customHeight="1" x14ac:dyDescent="0.25">
      <c r="C19" s="38" t="s">
        <v>159</v>
      </c>
      <c r="D19" s="32">
        <f>Consolidada_Consolidated_2023!D19/Fat_Conv_Tep_Medio!N$48</f>
        <v>0</v>
      </c>
      <c r="E19" s="32">
        <f>Consolidada_Consolidated_2023!E19/Fat_Conv_Tep_Medio!N$33</f>
        <v>0</v>
      </c>
      <c r="F19" s="32">
        <f>Consolidada_Consolidated_2023!F19/Fat_Conv_Tep_Medio!N$32</f>
        <v>-184.13565500000001</v>
      </c>
      <c r="G19" s="32">
        <f>Consolidada_Consolidated_2023!G19/Fat_Conv_Tep_Medio!N$32</f>
        <v>-184.13565500000001</v>
      </c>
      <c r="H19" s="32">
        <f>Consolidada_Consolidated_2023!H19/Fat_Conv_Tep_Medio!N$18</f>
        <v>0</v>
      </c>
      <c r="I19" s="32">
        <f>Consolidada_Consolidated_2023!I19/Fat_Conv_Tep_Medio!N$11</f>
        <v>0</v>
      </c>
      <c r="J19" s="32">
        <f>Consolidada_Consolidated_2023!J19/Fat_Conv_Tep_Medio!N$38</f>
        <v>-113.94159194428097</v>
      </c>
      <c r="K19" s="32">
        <f>Consolidada_Consolidated_2023!K19/Fat_Conv_Tep_Medio!N$36</f>
        <v>-2103.7887944317513</v>
      </c>
      <c r="L19" s="32">
        <f>Consolidada_Consolidated_2023!L19/Fat_Conv_Tep_Medio!N$37</f>
        <v>-6.7712952441670096</v>
      </c>
      <c r="M19" s="32">
        <f>Consolidada_Consolidated_2023!M19/Fat_Conv_Tep_Medio!N$10</f>
        <v>0</v>
      </c>
      <c r="N19" s="32">
        <f>Consolidada_Consolidated_2023!N19/Fat_Conv_Tep_Medio!N$8</f>
        <v>-8.7911589740787743</v>
      </c>
      <c r="O19" s="32">
        <f>Consolidada_Consolidated_2023!O19/Fat_Conv_Tep_Medio!N$40</f>
        <v>0</v>
      </c>
      <c r="P19" s="32">
        <f t="shared" si="0"/>
        <v>-8.7911589740787743</v>
      </c>
      <c r="Q19" s="32">
        <f>Consolidada_Consolidated_2023!Q19/Fat_Conv_Tep_Medio!N$45</f>
        <v>-26.856101002366088</v>
      </c>
      <c r="R19" s="33"/>
      <c r="S19" s="32">
        <f>Consolidada_Consolidated_2023!S19/Fat_Conv_Tep_Medio!N$43</f>
        <v>-0.06</v>
      </c>
      <c r="T19" s="32">
        <f>Consolidada_Consolidated_2023!T19/Fat_Conv_Tep_Medio!N$42</f>
        <v>-2.1303318894973362</v>
      </c>
      <c r="U19" s="32">
        <f>Consolidada_Consolidated_2023!U19/Fat_Conv_Tep_Medio!N$34</f>
        <v>0</v>
      </c>
      <c r="V19" s="32">
        <f>Consolidada_Consolidated_2023!V19/Fat_Conv_Tep_Medio!N$34</f>
        <v>0</v>
      </c>
      <c r="W19" s="32">
        <f>Consolidada_Consolidated_2023!W19/Fat_Conv_Tep_Medio!N$31</f>
        <v>0</v>
      </c>
      <c r="X19" s="32">
        <f>Consolidada_Consolidated_2023!X19/Fat_Conv_Tep_Medio!N$41</f>
        <v>0</v>
      </c>
      <c r="Y19" s="32">
        <f>Consolidada_Consolidated_2023!Y19/Fat_Conv_Tep_Medio!N$49</f>
        <v>0</v>
      </c>
      <c r="Z19" s="32">
        <f>Consolidada_Consolidated_2023!Z19/Fat_Conv_Tep_Medio!N$29</f>
        <v>0</v>
      </c>
      <c r="AA19" s="32">
        <f>Consolidada_Consolidated_2023!AA19/Fat_Conv_Tep_Medio!N$24</f>
        <v>0</v>
      </c>
      <c r="AB19" s="32">
        <f>Consolidada_Consolidated_2023!AB19/Fat_Conv_Tep_Medio!N$26</f>
        <v>3296.3761122403539</v>
      </c>
      <c r="AC19" s="32">
        <f>Consolidada_Consolidated_2023!AC19/Fat_Conv_Tep_Medio!N$23</f>
        <v>0</v>
      </c>
      <c r="AD19" s="32">
        <f>Consolidada_Consolidated_2023!AD19/Fat_Conv_Tep_Medio!N$5</f>
        <v>0</v>
      </c>
      <c r="AE19" s="32">
        <f>Consolidada_Consolidated_2023!AE19/Fat_Conv_Tep_Medio!N$6</f>
        <v>0</v>
      </c>
      <c r="AF19" s="32">
        <f t="shared" si="1"/>
        <v>0</v>
      </c>
      <c r="AG19" s="32">
        <f>Consolidada_Consolidated_2023!AG19/Fat_Conv_Tep_Medio!N$46</f>
        <v>0</v>
      </c>
      <c r="AH19" s="32">
        <f>Consolidada_Consolidated_2023!AH19/Fat_Conv_Tep_Medio!N$47</f>
        <v>0</v>
      </c>
      <c r="AI19" s="32">
        <f>Consolidada_Consolidated_2023!AI19/Fat_Conv_Tep_Medio!N$4</f>
        <v>0</v>
      </c>
      <c r="AJ19" s="34"/>
      <c r="AK19" s="35"/>
    </row>
    <row r="20" spans="3:37" ht="25.5" customHeight="1" x14ac:dyDescent="0.25">
      <c r="C20" s="38" t="s">
        <v>160</v>
      </c>
      <c r="D20" s="32">
        <f>Consolidada_Consolidated_2023!D20/Fat_Conv_Tep_Medio!N$48</f>
        <v>0</v>
      </c>
      <c r="E20" s="32">
        <f>Consolidada_Consolidated_2023!E20/Fat_Conv_Tep_Medio!N$33</f>
        <v>0</v>
      </c>
      <c r="F20" s="32">
        <f>Consolidada_Consolidated_2023!F20/Fat_Conv_Tep_Medio!N$32</f>
        <v>0</v>
      </c>
      <c r="G20" s="32">
        <f>Consolidada_Consolidated_2023!G20/Fat_Conv_Tep_Medio!N$32</f>
        <v>0</v>
      </c>
      <c r="H20" s="32">
        <f>Consolidada_Consolidated_2023!H20/Fat_Conv_Tep_Medio!N$18</f>
        <v>0</v>
      </c>
      <c r="I20" s="32">
        <f>Consolidada_Consolidated_2023!I20/Fat_Conv_Tep_Medio!N$11</f>
        <v>-107.04392104954557</v>
      </c>
      <c r="J20" s="32">
        <f>Consolidada_Consolidated_2023!J20/Fat_Conv_Tep_Medio!N$38</f>
        <v>-3194.264921048813</v>
      </c>
      <c r="K20" s="32">
        <f>Consolidada_Consolidated_2023!K20/Fat_Conv_Tep_Medio!N$36</f>
        <v>-3.0754767709677417</v>
      </c>
      <c r="L20" s="32">
        <f>Consolidada_Consolidated_2023!L20/Fat_Conv_Tep_Medio!N$37</f>
        <v>-189.82805575583299</v>
      </c>
      <c r="M20" s="32">
        <f>Consolidada_Consolidated_2023!M20/Fat_Conv_Tep_Medio!N$10</f>
        <v>0</v>
      </c>
      <c r="N20" s="32">
        <f>Consolidada_Consolidated_2023!N20/Fat_Conv_Tep_Medio!N$8</f>
        <v>-79.770887501796324</v>
      </c>
      <c r="O20" s="32">
        <f>Consolidada_Consolidated_2023!O20/Fat_Conv_Tep_Medio!N$40</f>
        <v>0</v>
      </c>
      <c r="P20" s="32">
        <f t="shared" si="0"/>
        <v>-79.770887501796324</v>
      </c>
      <c r="Q20" s="32">
        <f>Consolidada_Consolidated_2023!Q20/Fat_Conv_Tep_Medio!N$45</f>
        <v>-59.724829319141293</v>
      </c>
      <c r="R20" s="33"/>
      <c r="S20" s="32">
        <f>Consolidada_Consolidated_2023!S20/Fat_Conv_Tep_Medio!N$43</f>
        <v>0</v>
      </c>
      <c r="T20" s="32">
        <f>Consolidada_Consolidated_2023!T20/Fat_Conv_Tep_Medio!N$42</f>
        <v>-9.6673772248872023</v>
      </c>
      <c r="U20" s="32">
        <f>Consolidada_Consolidated_2023!U20/Fat_Conv_Tep_Medio!N$34</f>
        <v>0</v>
      </c>
      <c r="V20" s="32">
        <f>Consolidada_Consolidated_2023!V20/Fat_Conv_Tep_Medio!N$34</f>
        <v>0</v>
      </c>
      <c r="W20" s="32">
        <f>Consolidada_Consolidated_2023!W20/Fat_Conv_Tep_Medio!N$31</f>
        <v>0</v>
      </c>
      <c r="X20" s="32">
        <f>Consolidada_Consolidated_2023!X20/Fat_Conv_Tep_Medio!N$41</f>
        <v>0</v>
      </c>
      <c r="Y20" s="32">
        <f>Consolidada_Consolidated_2023!Y20/Fat_Conv_Tep_Medio!N$49</f>
        <v>0</v>
      </c>
      <c r="Z20" s="32">
        <f>Consolidada_Consolidated_2023!Z20/Fat_Conv_Tep_Medio!N$29</f>
        <v>-191.0556</v>
      </c>
      <c r="AA20" s="32">
        <f>Consolidada_Consolidated_2023!AA20/Fat_Conv_Tep_Medio!N$24</f>
        <v>-624.07763478260892</v>
      </c>
      <c r="AB20" s="32">
        <f>Consolidada_Consolidated_2023!AB20/Fat_Conv_Tep_Medio!N$26</f>
        <v>4228.2651389451639</v>
      </c>
      <c r="AC20" s="32">
        <f>Consolidada_Consolidated_2023!AC20/Fat_Conv_Tep_Medio!N$23</f>
        <v>0</v>
      </c>
      <c r="AD20" s="32">
        <f>Consolidada_Consolidated_2023!AD20/Fat_Conv_Tep_Medio!N$5</f>
        <v>0</v>
      </c>
      <c r="AE20" s="32">
        <f>Consolidada_Consolidated_2023!AE20/Fat_Conv_Tep_Medio!N$6</f>
        <v>0</v>
      </c>
      <c r="AF20" s="32">
        <f t="shared" si="1"/>
        <v>0</v>
      </c>
      <c r="AG20" s="32">
        <f>Consolidada_Consolidated_2023!AG20/Fat_Conv_Tep_Medio!N$46</f>
        <v>-212.41009090909091</v>
      </c>
      <c r="AH20" s="32">
        <f>Consolidada_Consolidated_2023!AH20/Fat_Conv_Tep_Medio!N$47</f>
        <v>0</v>
      </c>
      <c r="AI20" s="32">
        <f>Consolidada_Consolidated_2023!AI20/Fat_Conv_Tep_Medio!N$4</f>
        <v>-0.26163274853801172</v>
      </c>
      <c r="AJ20" s="34"/>
      <c r="AK20" s="35"/>
    </row>
    <row r="21" spans="3:37" x14ac:dyDescent="0.25">
      <c r="C21" s="31" t="s">
        <v>161</v>
      </c>
      <c r="D21" s="32">
        <f>Consolidada_Consolidated_2023!D21/Fat_Conv_Tep_Medio!N$48</f>
        <v>0</v>
      </c>
      <c r="E21" s="32">
        <f>Consolidada_Consolidated_2023!E21/Fat_Conv_Tep_Medio!N$33</f>
        <v>0</v>
      </c>
      <c r="F21" s="32">
        <f>Consolidada_Consolidated_2023!F21/Fat_Conv_Tep_Medio!N$32</f>
        <v>0</v>
      </c>
      <c r="G21" s="32">
        <f>Consolidada_Consolidated_2023!G21/Fat_Conv_Tep_Medio!N$32</f>
        <v>0</v>
      </c>
      <c r="H21" s="32">
        <f>Consolidada_Consolidated_2023!H21/Fat_Conv_Tep_Medio!N$18</f>
        <v>0</v>
      </c>
      <c r="I21" s="32">
        <f>Consolidada_Consolidated_2023!I21/Fat_Conv_Tep_Medio!N$11</f>
        <v>0</v>
      </c>
      <c r="J21" s="32">
        <f>Consolidada_Consolidated_2023!J21/Fat_Conv_Tep_Medio!N$38</f>
        <v>0</v>
      </c>
      <c r="K21" s="32">
        <f>Consolidada_Consolidated_2023!K21/Fat_Conv_Tep_Medio!N$36</f>
        <v>0</v>
      </c>
      <c r="L21" s="32">
        <f>Consolidada_Consolidated_2023!L21/Fat_Conv_Tep_Medio!N$37</f>
        <v>0</v>
      </c>
      <c r="M21" s="32">
        <f>Consolidada_Consolidated_2023!M21/Fat_Conv_Tep_Medio!N$10</f>
        <v>0</v>
      </c>
      <c r="N21" s="32">
        <f>Consolidada_Consolidated_2023!N21/Fat_Conv_Tep_Medio!N$8</f>
        <v>0</v>
      </c>
      <c r="O21" s="32">
        <f>Consolidada_Consolidated_2023!O21/Fat_Conv_Tep_Medio!N$40</f>
        <v>0</v>
      </c>
      <c r="P21" s="32">
        <f t="shared" si="0"/>
        <v>0</v>
      </c>
      <c r="Q21" s="32">
        <f>Consolidada_Consolidated_2023!Q21/Fat_Conv_Tep_Medio!N$45</f>
        <v>0</v>
      </c>
      <c r="R21" s="33"/>
      <c r="S21" s="32">
        <f>Consolidada_Consolidated_2023!S21/Fat_Conv_Tep_Medio!N$43</f>
        <v>0</v>
      </c>
      <c r="T21" s="32">
        <f>Consolidada_Consolidated_2023!T21/Fat_Conv_Tep_Medio!N$42</f>
        <v>0</v>
      </c>
      <c r="U21" s="32">
        <f>Consolidada_Consolidated_2023!U21/Fat_Conv_Tep_Medio!N$34</f>
        <v>0</v>
      </c>
      <c r="V21" s="32">
        <f>Consolidada_Consolidated_2023!V21/Fat_Conv_Tep_Medio!N$34</f>
        <v>0</v>
      </c>
      <c r="W21" s="32">
        <f>Consolidada_Consolidated_2023!W21/Fat_Conv_Tep_Medio!N$31</f>
        <v>0</v>
      </c>
      <c r="X21" s="32">
        <f>Consolidada_Consolidated_2023!X21/Fat_Conv_Tep_Medio!N$41</f>
        <v>0</v>
      </c>
      <c r="Y21" s="32">
        <f>Consolidada_Consolidated_2023!Y21/Fat_Conv_Tep_Medio!N$49</f>
        <v>0</v>
      </c>
      <c r="Z21" s="32">
        <f>Consolidada_Consolidated_2023!Z21/Fat_Conv_Tep_Medio!N$29</f>
        <v>0</v>
      </c>
      <c r="AA21" s="32">
        <f>Consolidada_Consolidated_2023!AA21/Fat_Conv_Tep_Medio!N$24</f>
        <v>0</v>
      </c>
      <c r="AB21" s="32">
        <f>Consolidada_Consolidated_2023!AB21/Fat_Conv_Tep_Medio!N$26</f>
        <v>0</v>
      </c>
      <c r="AC21" s="32">
        <f>Consolidada_Consolidated_2023!AC21/Fat_Conv_Tep_Medio!N$23</f>
        <v>0</v>
      </c>
      <c r="AD21" s="32">
        <f>Consolidada_Consolidated_2023!AD21/Fat_Conv_Tep_Medio!N$5</f>
        <v>0</v>
      </c>
      <c r="AE21" s="32">
        <f>Consolidada_Consolidated_2023!AE21/Fat_Conv_Tep_Medio!N$6</f>
        <v>0</v>
      </c>
      <c r="AF21" s="32">
        <f t="shared" si="1"/>
        <v>0</v>
      </c>
      <c r="AG21" s="32">
        <f>Consolidada_Consolidated_2023!AG21/Fat_Conv_Tep_Medio!N$46</f>
        <v>0</v>
      </c>
      <c r="AH21" s="32">
        <f>Consolidada_Consolidated_2023!AH21/Fat_Conv_Tep_Medio!N$47</f>
        <v>0</v>
      </c>
      <c r="AI21" s="32">
        <f>Consolidada_Consolidated_2023!AI21/Fat_Conv_Tep_Medio!N$4</f>
        <v>0</v>
      </c>
      <c r="AJ21" s="34"/>
      <c r="AK21" s="35"/>
    </row>
    <row r="22" spans="3:37" x14ac:dyDescent="0.25">
      <c r="C22" s="31" t="s">
        <v>162</v>
      </c>
      <c r="D22" s="32">
        <f>Consolidada_Consolidated_2023!D22/Fat_Conv_Tep_Medio!N$48</f>
        <v>0</v>
      </c>
      <c r="E22" s="32">
        <f>Consolidada_Consolidated_2023!E22/Fat_Conv_Tep_Medio!N$33</f>
        <v>0</v>
      </c>
      <c r="F22" s="32">
        <f>Consolidada_Consolidated_2023!F22/Fat_Conv_Tep_Medio!N$32</f>
        <v>0</v>
      </c>
      <c r="G22" s="32">
        <f>Consolidada_Consolidated_2023!G22/Fat_Conv_Tep_Medio!N$32</f>
        <v>0</v>
      </c>
      <c r="H22" s="32">
        <f>Consolidada_Consolidated_2023!H22/Fat_Conv_Tep_Medio!N$18</f>
        <v>0</v>
      </c>
      <c r="I22" s="32">
        <f>Consolidada_Consolidated_2023!I22/Fat_Conv_Tep_Medio!N$11</f>
        <v>0</v>
      </c>
      <c r="J22" s="32">
        <f>Consolidada_Consolidated_2023!J22/Fat_Conv_Tep_Medio!N$38</f>
        <v>0</v>
      </c>
      <c r="K22" s="32">
        <f>Consolidada_Consolidated_2023!K22/Fat_Conv_Tep_Medio!N$36</f>
        <v>0</v>
      </c>
      <c r="L22" s="32">
        <f>Consolidada_Consolidated_2023!L22/Fat_Conv_Tep_Medio!N$37</f>
        <v>0</v>
      </c>
      <c r="M22" s="32">
        <f>Consolidada_Consolidated_2023!M22/Fat_Conv_Tep_Medio!N$10</f>
        <v>-808.72285294308949</v>
      </c>
      <c r="N22" s="32">
        <f>Consolidada_Consolidated_2023!N22/Fat_Conv_Tep_Medio!N$8</f>
        <v>0</v>
      </c>
      <c r="O22" s="32">
        <f>Consolidada_Consolidated_2023!O22/Fat_Conv_Tep_Medio!N$40</f>
        <v>0</v>
      </c>
      <c r="P22" s="32">
        <f t="shared" si="0"/>
        <v>-808.72285294308949</v>
      </c>
      <c r="Q22" s="32">
        <f>Consolidada_Consolidated_2023!Q22/Fat_Conv_Tep_Medio!N$45</f>
        <v>0</v>
      </c>
      <c r="R22" s="33"/>
      <c r="S22" s="32">
        <f>Consolidada_Consolidated_2023!S22/Fat_Conv_Tep_Medio!N$43</f>
        <v>0</v>
      </c>
      <c r="T22" s="32">
        <f>Consolidada_Consolidated_2023!T22/Fat_Conv_Tep_Medio!N$42</f>
        <v>0</v>
      </c>
      <c r="U22" s="32">
        <f>Consolidada_Consolidated_2023!U22/Fat_Conv_Tep_Medio!N$34</f>
        <v>0</v>
      </c>
      <c r="V22" s="32">
        <f>Consolidada_Consolidated_2023!V22/Fat_Conv_Tep_Medio!N$34</f>
        <v>0</v>
      </c>
      <c r="W22" s="32">
        <f>Consolidada_Consolidated_2023!W22/Fat_Conv_Tep_Medio!N$31</f>
        <v>0</v>
      </c>
      <c r="X22" s="32">
        <f>Consolidada_Consolidated_2023!X22/Fat_Conv_Tep_Medio!N$41</f>
        <v>0</v>
      </c>
      <c r="Y22" s="32">
        <f>Consolidada_Consolidated_2023!Y22/Fat_Conv_Tep_Medio!N$49</f>
        <v>0</v>
      </c>
      <c r="Z22" s="32">
        <f>Consolidada_Consolidated_2023!Z22/Fat_Conv_Tep_Medio!N$29</f>
        <v>0</v>
      </c>
      <c r="AA22" s="32">
        <f>Consolidada_Consolidated_2023!AA22/Fat_Conv_Tep_Medio!N$24</f>
        <v>0</v>
      </c>
      <c r="AB22" s="32">
        <f>Consolidada_Consolidated_2023!AB22/Fat_Conv_Tep_Medio!N$26</f>
        <v>0</v>
      </c>
      <c r="AC22" s="32">
        <f>Consolidada_Consolidated_2023!AC22/Fat_Conv_Tep_Medio!N$23</f>
        <v>0</v>
      </c>
      <c r="AD22" s="32">
        <f>Consolidada_Consolidated_2023!AD22/Fat_Conv_Tep_Medio!N$5</f>
        <v>106.991</v>
      </c>
      <c r="AE22" s="32">
        <f>Consolidada_Consolidated_2023!AE22/Fat_Conv_Tep_Medio!N$6</f>
        <v>8.2390000000000008</v>
      </c>
      <c r="AF22" s="32">
        <f t="shared" si="1"/>
        <v>115.23</v>
      </c>
      <c r="AG22" s="32">
        <f>Consolidada_Consolidated_2023!AG22/Fat_Conv_Tep_Medio!N$46</f>
        <v>0</v>
      </c>
      <c r="AH22" s="32">
        <f>Consolidada_Consolidated_2023!AH22/Fat_Conv_Tep_Medio!N$47</f>
        <v>0</v>
      </c>
      <c r="AI22" s="32">
        <f>Consolidada_Consolidated_2023!AI22/Fat_Conv_Tep_Medio!N$4</f>
        <v>0</v>
      </c>
      <c r="AJ22" s="34"/>
      <c r="AK22" s="35"/>
    </row>
    <row r="23" spans="3:37" ht="27.75" customHeight="1" x14ac:dyDescent="0.25">
      <c r="C23" s="38" t="s">
        <v>163</v>
      </c>
      <c r="D23" s="32">
        <f>Consolidada_Consolidated_2023!D23/Fat_Conv_Tep_Medio!N$48</f>
        <v>0</v>
      </c>
      <c r="E23" s="32">
        <f>Consolidada_Consolidated_2023!E23/Fat_Conv_Tep_Medio!N$33</f>
        <v>0</v>
      </c>
      <c r="F23" s="32">
        <f>Consolidada_Consolidated_2023!F23/Fat_Conv_Tep_Medio!N$32</f>
        <v>0</v>
      </c>
      <c r="G23" s="32">
        <f>Consolidada_Consolidated_2023!G23/Fat_Conv_Tep_Medio!N$32</f>
        <v>0</v>
      </c>
      <c r="H23" s="32">
        <f>Consolidada_Consolidated_2023!H23/Fat_Conv_Tep_Medio!N$18</f>
        <v>0</v>
      </c>
      <c r="I23" s="32">
        <f>Consolidada_Consolidated_2023!I23/Fat_Conv_Tep_Medio!N$11</f>
        <v>0</v>
      </c>
      <c r="J23" s="32">
        <f>Consolidada_Consolidated_2023!J23/Fat_Conv_Tep_Medio!N$38</f>
        <v>0</v>
      </c>
      <c r="K23" s="32">
        <f>Consolidada_Consolidated_2023!K23/Fat_Conv_Tep_Medio!N$36</f>
        <v>0</v>
      </c>
      <c r="L23" s="32">
        <f>Consolidada_Consolidated_2023!L23/Fat_Conv_Tep_Medio!N$37</f>
        <v>0</v>
      </c>
      <c r="M23" s="32">
        <f>Consolidada_Consolidated_2023!M23/Fat_Conv_Tep_Medio!N$10</f>
        <v>0</v>
      </c>
      <c r="N23" s="32">
        <f>Consolidada_Consolidated_2023!N23/Fat_Conv_Tep_Medio!N$8</f>
        <v>0</v>
      </c>
      <c r="O23" s="32">
        <f>Consolidada_Consolidated_2023!O23/Fat_Conv_Tep_Medio!N$40</f>
        <v>0</v>
      </c>
      <c r="P23" s="32">
        <f t="shared" si="0"/>
        <v>0</v>
      </c>
      <c r="Q23" s="32">
        <f>Consolidada_Consolidated_2023!Q23/Fat_Conv_Tep_Medio!N$45</f>
        <v>0</v>
      </c>
      <c r="R23" s="33"/>
      <c r="S23" s="32">
        <f>Consolidada_Consolidated_2023!S23/Fat_Conv_Tep_Medio!N$43</f>
        <v>0</v>
      </c>
      <c r="T23" s="32">
        <f>Consolidada_Consolidated_2023!T23/Fat_Conv_Tep_Medio!N$42</f>
        <v>0</v>
      </c>
      <c r="U23" s="32">
        <f>Consolidada_Consolidated_2023!U23/Fat_Conv_Tep_Medio!N$34</f>
        <v>0</v>
      </c>
      <c r="V23" s="32">
        <f>Consolidada_Consolidated_2023!V23/Fat_Conv_Tep_Medio!N$34</f>
        <v>0</v>
      </c>
      <c r="W23" s="32">
        <f>Consolidada_Consolidated_2023!W23/Fat_Conv_Tep_Medio!N$31</f>
        <v>0</v>
      </c>
      <c r="X23" s="32">
        <f>Consolidada_Consolidated_2023!X23/Fat_Conv_Tep_Medio!N$41</f>
        <v>0</v>
      </c>
      <c r="Y23" s="32">
        <f>Consolidada_Consolidated_2023!Y23/Fat_Conv_Tep_Medio!N$49</f>
        <v>0</v>
      </c>
      <c r="Z23" s="32">
        <f>Consolidada_Consolidated_2023!Z23/Fat_Conv_Tep_Medio!N$29</f>
        <v>0</v>
      </c>
      <c r="AA23" s="32">
        <f>Consolidada_Consolidated_2023!AA23/Fat_Conv_Tep_Medio!N$24</f>
        <v>0</v>
      </c>
      <c r="AB23" s="32">
        <f>Consolidada_Consolidated_2023!AB23/Fat_Conv_Tep_Medio!N$26</f>
        <v>0</v>
      </c>
      <c r="AC23" s="32">
        <f>Consolidada_Consolidated_2023!AC23/Fat_Conv_Tep_Medio!N$23</f>
        <v>0</v>
      </c>
      <c r="AD23" s="32">
        <f>Consolidada_Consolidated_2023!AD23/Fat_Conv_Tep_Medio!N$5</f>
        <v>0</v>
      </c>
      <c r="AE23" s="32">
        <f>Consolidada_Consolidated_2023!AE23/Fat_Conv_Tep_Medio!N$6</f>
        <v>0</v>
      </c>
      <c r="AF23" s="32">
        <f t="shared" si="1"/>
        <v>0</v>
      </c>
      <c r="AG23" s="32">
        <f>Consolidada_Consolidated_2023!AG23/Fat_Conv_Tep_Medio!N$46</f>
        <v>0</v>
      </c>
      <c r="AH23" s="32">
        <f>Consolidada_Consolidated_2023!AH23/Fat_Conv_Tep_Medio!N$47</f>
        <v>0</v>
      </c>
      <c r="AI23" s="32">
        <f>Consolidada_Consolidated_2023!AI23/Fat_Conv_Tep_Medio!N$4</f>
        <v>0</v>
      </c>
      <c r="AJ23" s="34"/>
      <c r="AK23" s="35"/>
    </row>
    <row r="24" spans="3:37" ht="26.25" customHeight="1" x14ac:dyDescent="0.25">
      <c r="C24" s="39" t="s">
        <v>164</v>
      </c>
      <c r="D24" s="33">
        <f>Consolidada_Consolidated_2023!D24/Fat_Conv_Tep_Medio!N$48</f>
        <v>0</v>
      </c>
      <c r="E24" s="33">
        <f>Consolidada_Consolidated_2023!E24/Fat_Conv_Tep_Medio!N$33</f>
        <v>0</v>
      </c>
      <c r="F24" s="33">
        <f>Consolidada_Consolidated_2023!F24/Fat_Conv_Tep_Medio!N$32</f>
        <v>0</v>
      </c>
      <c r="G24" s="33">
        <f>Consolidada_Consolidated_2023!G24/Fat_Conv_Tep_Medio!N$32</f>
        <v>0</v>
      </c>
      <c r="H24" s="33">
        <f>Consolidada_Consolidated_2023!H24/Fat_Conv_Tep_Medio!N$18</f>
        <v>0</v>
      </c>
      <c r="I24" s="33">
        <f>Consolidada_Consolidated_2023!I24/Fat_Conv_Tep_Medio!N$11</f>
        <v>0</v>
      </c>
      <c r="J24" s="33">
        <f>Consolidada_Consolidated_2023!J24/Fat_Conv_Tep_Medio!N$38</f>
        <v>0</v>
      </c>
      <c r="K24" s="33">
        <f>Consolidada_Consolidated_2023!K24/Fat_Conv_Tep_Medio!N$36</f>
        <v>0</v>
      </c>
      <c r="L24" s="33">
        <f>Consolidada_Consolidated_2023!L24/Fat_Conv_Tep_Medio!N$37</f>
        <v>0</v>
      </c>
      <c r="M24" s="33">
        <f>Consolidada_Consolidated_2023!M24/Fat_Conv_Tep_Medio!N$10</f>
        <v>0</v>
      </c>
      <c r="N24" s="33">
        <f>Consolidada_Consolidated_2023!N24/Fat_Conv_Tep_Medio!N$8</f>
        <v>0</v>
      </c>
      <c r="O24" s="33">
        <f>Consolidada_Consolidated_2023!O24/Fat_Conv_Tep_Medio!N$40</f>
        <v>0</v>
      </c>
      <c r="P24" s="33">
        <f t="shared" si="0"/>
        <v>0</v>
      </c>
      <c r="Q24" s="33">
        <f>Consolidada_Consolidated_2023!Q24/Fat_Conv_Tep_Medio!N$45</f>
        <v>0</v>
      </c>
      <c r="R24" s="33"/>
      <c r="S24" s="33">
        <f>Consolidada_Consolidated_2023!S24/Fat_Conv_Tep_Medio!N$43</f>
        <v>0</v>
      </c>
      <c r="T24" s="33">
        <f>Consolidada_Consolidated_2023!T24/Fat_Conv_Tep_Medio!N$42</f>
        <v>0</v>
      </c>
      <c r="U24" s="33">
        <f>Consolidada_Consolidated_2023!U24/Fat_Conv_Tep_Medio!N$34</f>
        <v>0</v>
      </c>
      <c r="V24" s="33">
        <f>Consolidada_Consolidated_2023!V24/Fat_Conv_Tep_Medio!N$34</f>
        <v>0</v>
      </c>
      <c r="W24" s="33">
        <f>Consolidada_Consolidated_2023!W24/Fat_Conv_Tep_Medio!N$31</f>
        <v>0</v>
      </c>
      <c r="X24" s="33">
        <f>Consolidada_Consolidated_2023!X24/Fat_Conv_Tep_Medio!N$41</f>
        <v>0</v>
      </c>
      <c r="Y24" s="33">
        <f>Consolidada_Consolidated_2023!Y24/Fat_Conv_Tep_Medio!N$49</f>
        <v>0</v>
      </c>
      <c r="Z24" s="33">
        <f>Consolidada_Consolidated_2023!Z24/Fat_Conv_Tep_Medio!N$29</f>
        <v>0</v>
      </c>
      <c r="AA24" s="33">
        <f>Consolidada_Consolidated_2023!AA24/Fat_Conv_Tep_Medio!N$24</f>
        <v>0</v>
      </c>
      <c r="AB24" s="33">
        <f>Consolidada_Consolidated_2023!AB24/Fat_Conv_Tep_Medio!N$26</f>
        <v>-1566.7194360361541</v>
      </c>
      <c r="AC24" s="33">
        <f>Consolidada_Consolidated_2023!AC24/Fat_Conv_Tep_Medio!N$23</f>
        <v>0</v>
      </c>
      <c r="AD24" s="33">
        <f>Consolidada_Consolidated_2023!AD24/Fat_Conv_Tep_Medio!N$5</f>
        <v>0</v>
      </c>
      <c r="AE24" s="33">
        <f>Consolidada_Consolidated_2023!AE24/Fat_Conv_Tep_Medio!N$6</f>
        <v>0</v>
      </c>
      <c r="AF24" s="33">
        <f t="shared" si="1"/>
        <v>0</v>
      </c>
      <c r="AG24" s="33">
        <f>Consolidada_Consolidated_2023!AG24/Fat_Conv_Tep_Medio!N$46</f>
        <v>0</v>
      </c>
      <c r="AH24" s="33">
        <f>Consolidada_Consolidated_2023!AH24/Fat_Conv_Tep_Medio!N$47</f>
        <v>0</v>
      </c>
      <c r="AI24" s="33">
        <f>Consolidada_Consolidated_2023!AI24/Fat_Conv_Tep_Medio!N$4</f>
        <v>0</v>
      </c>
      <c r="AJ24" s="34"/>
      <c r="AK24" s="37"/>
    </row>
    <row r="25" spans="3:37" x14ac:dyDescent="0.25">
      <c r="C25" s="36" t="s">
        <v>165</v>
      </c>
      <c r="D25" s="33">
        <f>Consolidada_Consolidated_2023!D25/Fat_Conv_Tep_Medio!N$48</f>
        <v>0</v>
      </c>
      <c r="E25" s="33">
        <f>Consolidada_Consolidated_2023!E25/Fat_Conv_Tep_Medio!N$33</f>
        <v>477.53006300000004</v>
      </c>
      <c r="F25" s="33">
        <f>Consolidada_Consolidated_2023!F25/Fat_Conv_Tep_Medio!N$32</f>
        <v>653.13976090100016</v>
      </c>
      <c r="G25" s="33">
        <f>Consolidada_Consolidated_2023!G25/Fat_Conv_Tep_Medio!N$32</f>
        <v>1191.989025172591</v>
      </c>
      <c r="H25" s="33">
        <f>Consolidada_Consolidated_2023!H25/Fat_Conv_Tep_Medio!N$18</f>
        <v>317.10556733382265</v>
      </c>
      <c r="I25" s="33">
        <f>Consolidada_Consolidated_2023!I25/Fat_Conv_Tep_Medio!N$11</f>
        <v>1313.9556778164542</v>
      </c>
      <c r="J25" s="33">
        <f>Consolidada_Consolidated_2023!J25/Fat_Conv_Tep_Medio!N$38</f>
        <v>0</v>
      </c>
      <c r="K25" s="33">
        <f>Consolidada_Consolidated_2023!K25/Fat_Conv_Tep_Medio!N$36</f>
        <v>0</v>
      </c>
      <c r="L25" s="33">
        <f>Consolidada_Consolidated_2023!L25/Fat_Conv_Tep_Medio!N$37</f>
        <v>0</v>
      </c>
      <c r="M25" s="33">
        <f>Consolidada_Consolidated_2023!M25/Fat_Conv_Tep_Medio!N$10</f>
        <v>1224.1056910569105</v>
      </c>
      <c r="N25" s="33">
        <f>Consolidada_Consolidated_2023!N25/Fat_Conv_Tep_Medio!N$8</f>
        <v>694.16140952412513</v>
      </c>
      <c r="O25" s="33">
        <f>Consolidada_Consolidated_2023!O25/Fat_Conv_Tep_Medio!N$40</f>
        <v>0</v>
      </c>
      <c r="P25" s="33">
        <f t="shared" si="0"/>
        <v>1918.2671005810357</v>
      </c>
      <c r="Q25" s="33">
        <f>Consolidada_Consolidated_2023!Q25/Fat_Conv_Tep_Medio!N$45</f>
        <v>0</v>
      </c>
      <c r="R25" s="33"/>
      <c r="S25" s="33">
        <f>Consolidada_Consolidated_2023!S25/Fat_Conv_Tep_Medio!N$43</f>
        <v>1339.9276440000001</v>
      </c>
      <c r="T25" s="33">
        <f>Consolidada_Consolidated_2023!T25/Fat_Conv_Tep_Medio!N$42</f>
        <v>9.3534400000000009</v>
      </c>
      <c r="U25" s="33">
        <f>Consolidada_Consolidated_2023!U25/Fat_Conv_Tep_Medio!N$34</f>
        <v>788.86898814896097</v>
      </c>
      <c r="V25" s="33">
        <f>Consolidada_Consolidated_2023!V25/Fat_Conv_Tep_Medio!N$34</f>
        <v>0</v>
      </c>
      <c r="W25" s="33">
        <f>Consolidada_Consolidated_2023!W25/Fat_Conv_Tep_Medio!N$31</f>
        <v>268.06058514492747</v>
      </c>
      <c r="X25" s="33">
        <f>Consolidada_Consolidated_2023!X25/Fat_Conv_Tep_Medio!N$41</f>
        <v>0</v>
      </c>
      <c r="Y25" s="33">
        <f>Consolidada_Consolidated_2023!Y25/Fat_Conv_Tep_Medio!N$49</f>
        <v>32.187601000000001</v>
      </c>
      <c r="Z25" s="33">
        <f>Consolidada_Consolidated_2023!Z25/Fat_Conv_Tep_Medio!N$29</f>
        <v>377.55599999999998</v>
      </c>
      <c r="AA25" s="33">
        <f>Consolidada_Consolidated_2023!AA25/Fat_Conv_Tep_Medio!N$24</f>
        <v>1960.7493652173914</v>
      </c>
      <c r="AB25" s="33">
        <f>Consolidada_Consolidated_2023!AB25/Fat_Conv_Tep_Medio!N$26</f>
        <v>15778.472003140338</v>
      </c>
      <c r="AC25" s="33">
        <f>Consolidada_Consolidated_2023!AC25/Fat_Conv_Tep_Medio!N$23</f>
        <v>0</v>
      </c>
      <c r="AD25" s="33">
        <f>Consolidada_Consolidated_2023!AD25/Fat_Conv_Tep_Medio!N$5</f>
        <v>270.84558870000001</v>
      </c>
      <c r="AE25" s="33">
        <f>Consolidada_Consolidated_2023!AE25/Fat_Conv_Tep_Medio!N$6</f>
        <v>65.648282000000009</v>
      </c>
      <c r="AF25" s="33">
        <f t="shared" si="1"/>
        <v>336.4938707</v>
      </c>
      <c r="AG25" s="33">
        <f>Consolidada_Consolidated_2023!AG25/Fat_Conv_Tep_Medio!N$46</f>
        <v>0</v>
      </c>
      <c r="AH25" s="33">
        <f>Consolidada_Consolidated_2023!AH25/Fat_Conv_Tep_Medio!N$47</f>
        <v>194.88625324932249</v>
      </c>
      <c r="AI25" s="33">
        <f>Consolidada_Consolidated_2023!AI25/Fat_Conv_Tep_Medio!N$4</f>
        <v>44.081824561403508</v>
      </c>
      <c r="AJ25" s="34"/>
      <c r="AK25" s="37"/>
    </row>
    <row r="26" spans="3:37" ht="26.25" customHeight="1" x14ac:dyDescent="0.25">
      <c r="C26" s="38" t="s">
        <v>166</v>
      </c>
      <c r="D26" s="32">
        <f>Consolidada_Consolidated_2023!D26/Fat_Conv_Tep_Medio!N$48</f>
        <v>0</v>
      </c>
      <c r="E26" s="32">
        <f>Consolidada_Consolidated_2023!E26/Fat_Conv_Tep_Medio!N$33</f>
        <v>0</v>
      </c>
      <c r="F26" s="32">
        <f>Consolidada_Consolidated_2023!F26/Fat_Conv_Tep_Medio!N$32</f>
        <v>14.73</v>
      </c>
      <c r="G26" s="32">
        <f>Consolidada_Consolidated_2023!G26/Fat_Conv_Tep_Medio!N$32</f>
        <v>14.73</v>
      </c>
      <c r="H26" s="32">
        <f>Consolidada_Consolidated_2023!H26/Fat_Conv_Tep_Medio!N$18</f>
        <v>0</v>
      </c>
      <c r="I26" s="32">
        <f>Consolidada_Consolidated_2023!I26/Fat_Conv_Tep_Medio!N$11</f>
        <v>0</v>
      </c>
      <c r="J26" s="32">
        <f>Consolidada_Consolidated_2023!J26/Fat_Conv_Tep_Medio!N$38</f>
        <v>0</v>
      </c>
      <c r="K26" s="32">
        <f>Consolidada_Consolidated_2023!K26/Fat_Conv_Tep_Medio!N$36</f>
        <v>0</v>
      </c>
      <c r="L26" s="32">
        <f>Consolidada_Consolidated_2023!L26/Fat_Conv_Tep_Medio!N$37</f>
        <v>0</v>
      </c>
      <c r="M26" s="32">
        <f>Consolidada_Consolidated_2023!M26/Fat_Conv_Tep_Medio!N$10</f>
        <v>0</v>
      </c>
      <c r="N26" s="32">
        <f>Consolidada_Consolidated_2023!N26/Fat_Conv_Tep_Medio!N$8</f>
        <v>0</v>
      </c>
      <c r="O26" s="32">
        <f>Consolidada_Consolidated_2023!O26/Fat_Conv_Tep_Medio!N$40</f>
        <v>0</v>
      </c>
      <c r="P26" s="32">
        <f t="shared" si="0"/>
        <v>0</v>
      </c>
      <c r="Q26" s="32">
        <f>Consolidada_Consolidated_2023!Q26/Fat_Conv_Tep_Medio!N$45</f>
        <v>0</v>
      </c>
      <c r="R26" s="33"/>
      <c r="S26" s="32">
        <f>Consolidada_Consolidated_2023!S26/Fat_Conv_Tep_Medio!N$43</f>
        <v>0</v>
      </c>
      <c r="T26" s="32">
        <f>Consolidada_Consolidated_2023!T26/Fat_Conv_Tep_Medio!N$42</f>
        <v>0</v>
      </c>
      <c r="U26" s="32">
        <f>Consolidada_Consolidated_2023!U26/Fat_Conv_Tep_Medio!N$34</f>
        <v>0</v>
      </c>
      <c r="V26" s="32">
        <f>Consolidada_Consolidated_2023!V26/Fat_Conv_Tep_Medio!N$34</f>
        <v>0</v>
      </c>
      <c r="W26" s="32">
        <f>Consolidada_Consolidated_2023!W26/Fat_Conv_Tep_Medio!N$31</f>
        <v>0</v>
      </c>
      <c r="X26" s="32">
        <f>Consolidada_Consolidated_2023!X26/Fat_Conv_Tep_Medio!N$41</f>
        <v>0</v>
      </c>
      <c r="Y26" s="32">
        <f>Consolidada_Consolidated_2023!Y26/Fat_Conv_Tep_Medio!N$49</f>
        <v>0</v>
      </c>
      <c r="Z26" s="32">
        <f>Consolidada_Consolidated_2023!Z26/Fat_Conv_Tep_Medio!N$29</f>
        <v>0</v>
      </c>
      <c r="AA26" s="32">
        <f>Consolidada_Consolidated_2023!AA26/Fat_Conv_Tep_Medio!N$24</f>
        <v>0</v>
      </c>
      <c r="AB26" s="32">
        <f>Consolidada_Consolidated_2023!AB26/Fat_Conv_Tep_Medio!N$26</f>
        <v>0</v>
      </c>
      <c r="AC26" s="32">
        <f>Consolidada_Consolidated_2023!AC26/Fat_Conv_Tep_Medio!N$23</f>
        <v>0</v>
      </c>
      <c r="AD26" s="32">
        <f>Consolidada_Consolidated_2023!AD26/Fat_Conv_Tep_Medio!N$5</f>
        <v>0</v>
      </c>
      <c r="AE26" s="32">
        <f>Consolidada_Consolidated_2023!AE26/Fat_Conv_Tep_Medio!N$6</f>
        <v>0</v>
      </c>
      <c r="AF26" s="32">
        <f t="shared" si="1"/>
        <v>0</v>
      </c>
      <c r="AG26" s="32">
        <f>Consolidada_Consolidated_2023!AG26/Fat_Conv_Tep_Medio!N$46</f>
        <v>0</v>
      </c>
      <c r="AH26" s="32">
        <f>Consolidada_Consolidated_2023!AH26/Fat_Conv_Tep_Medio!N$47</f>
        <v>194.88625324932249</v>
      </c>
      <c r="AI26" s="32">
        <f>Consolidada_Consolidated_2023!AI26/Fat_Conv_Tep_Medio!N$4</f>
        <v>0</v>
      </c>
      <c r="AJ26" s="34"/>
      <c r="AK26" s="35"/>
    </row>
    <row r="27" spans="3:37" ht="25.5" customHeight="1" x14ac:dyDescent="0.25">
      <c r="C27" s="38" t="s">
        <v>167</v>
      </c>
      <c r="D27" s="32">
        <f>Consolidada_Consolidated_2023!D27/Fat_Conv_Tep_Medio!N$48</f>
        <v>0</v>
      </c>
      <c r="E27" s="32">
        <f>Consolidada_Consolidated_2023!E27/Fat_Conv_Tep_Medio!N$33</f>
        <v>477.53006300000004</v>
      </c>
      <c r="F27" s="32">
        <f>Consolidada_Consolidated_2023!F27/Fat_Conv_Tep_Medio!N$32</f>
        <v>638.40976090100014</v>
      </c>
      <c r="G27" s="32">
        <f>Consolidada_Consolidated_2023!G27/Fat_Conv_Tep_Medio!N$32</f>
        <v>1177.259025172591</v>
      </c>
      <c r="H27" s="32">
        <f>Consolidada_Consolidated_2023!H27/Fat_Conv_Tep_Medio!N$18</f>
        <v>317.10556733382265</v>
      </c>
      <c r="I27" s="32">
        <f>Consolidada_Consolidated_2023!I27/Fat_Conv_Tep_Medio!N$11</f>
        <v>1313.9556778164542</v>
      </c>
      <c r="J27" s="32">
        <f>Consolidada_Consolidated_2023!J27/Fat_Conv_Tep_Medio!N$38</f>
        <v>0</v>
      </c>
      <c r="K27" s="32">
        <f>Consolidada_Consolidated_2023!K27/Fat_Conv_Tep_Medio!N$36</f>
        <v>0</v>
      </c>
      <c r="L27" s="32">
        <f>Consolidada_Consolidated_2023!L27/Fat_Conv_Tep_Medio!N$37</f>
        <v>0</v>
      </c>
      <c r="M27" s="32">
        <f>Consolidada_Consolidated_2023!M27/Fat_Conv_Tep_Medio!N$10</f>
        <v>1224.1056910569105</v>
      </c>
      <c r="N27" s="32">
        <f>Consolidada_Consolidated_2023!N27/Fat_Conv_Tep_Medio!N$8</f>
        <v>694.16140952412513</v>
      </c>
      <c r="O27" s="32">
        <f>Consolidada_Consolidated_2023!O27/Fat_Conv_Tep_Medio!N$40</f>
        <v>0</v>
      </c>
      <c r="P27" s="32">
        <f t="shared" si="0"/>
        <v>1918.2671005810357</v>
      </c>
      <c r="Q27" s="32">
        <f>Consolidada_Consolidated_2023!Q27/Fat_Conv_Tep_Medio!N$45</f>
        <v>0</v>
      </c>
      <c r="R27" s="33"/>
      <c r="S27" s="32">
        <f>Consolidada_Consolidated_2023!S27/Fat_Conv_Tep_Medio!N$43</f>
        <v>1339.9276440000001</v>
      </c>
      <c r="T27" s="32">
        <f>Consolidada_Consolidated_2023!T27/Fat_Conv_Tep_Medio!N$42</f>
        <v>9.3534400000000009</v>
      </c>
      <c r="U27" s="32">
        <f>Consolidada_Consolidated_2023!U27/Fat_Conv_Tep_Medio!N$34</f>
        <v>788.86898814896097</v>
      </c>
      <c r="V27" s="32">
        <f>Consolidada_Consolidated_2023!V27/Fat_Conv_Tep_Medio!N$34</f>
        <v>0</v>
      </c>
      <c r="W27" s="32">
        <f>Consolidada_Consolidated_2023!W27/Fat_Conv_Tep_Medio!N$31</f>
        <v>268.06058514492747</v>
      </c>
      <c r="X27" s="32">
        <f>Consolidada_Consolidated_2023!X27/Fat_Conv_Tep_Medio!N$41</f>
        <v>0</v>
      </c>
      <c r="Y27" s="32">
        <f>Consolidada_Consolidated_2023!Y27/Fat_Conv_Tep_Medio!N$49</f>
        <v>32.187601000000001</v>
      </c>
      <c r="Z27" s="32">
        <f>Consolidada_Consolidated_2023!Z27/Fat_Conv_Tep_Medio!N$29</f>
        <v>377.55599999999998</v>
      </c>
      <c r="AA27" s="32">
        <f>Consolidada_Consolidated_2023!AA27/Fat_Conv_Tep_Medio!N$24</f>
        <v>1960.7493652173914</v>
      </c>
      <c r="AB27" s="32">
        <f>Consolidada_Consolidated_2023!AB27/Fat_Conv_Tep_Medio!N$26</f>
        <v>15778.472003140338</v>
      </c>
      <c r="AC27" s="32">
        <f>Consolidada_Consolidated_2023!AC27/Fat_Conv_Tep_Medio!N$23</f>
        <v>0</v>
      </c>
      <c r="AD27" s="32">
        <f>Consolidada_Consolidated_2023!AD27/Fat_Conv_Tep_Medio!N$5</f>
        <v>270.84558870000001</v>
      </c>
      <c r="AE27" s="32">
        <f>Consolidada_Consolidated_2023!AE27/Fat_Conv_Tep_Medio!N$6</f>
        <v>65.648282000000009</v>
      </c>
      <c r="AF27" s="32">
        <f t="shared" si="1"/>
        <v>336.4938707</v>
      </c>
      <c r="AG27" s="32">
        <f>Consolidada_Consolidated_2023!AG27/Fat_Conv_Tep_Medio!N$46</f>
        <v>0</v>
      </c>
      <c r="AH27" s="32">
        <f>Consolidada_Consolidated_2023!AH27/Fat_Conv_Tep_Medio!N$47</f>
        <v>0</v>
      </c>
      <c r="AI27" s="32">
        <f>Consolidada_Consolidated_2023!AI27/Fat_Conv_Tep_Medio!N$4</f>
        <v>44.081824561403508</v>
      </c>
      <c r="AJ27" s="34"/>
      <c r="AK27" s="35"/>
    </row>
    <row r="28" spans="3:37" x14ac:dyDescent="0.25">
      <c r="C28" s="31" t="s">
        <v>168</v>
      </c>
      <c r="D28" s="32">
        <f>Consolidada_Consolidated_2023!D28/Fat_Conv_Tep_Medio!N$48</f>
        <v>0</v>
      </c>
      <c r="E28" s="32">
        <f>Consolidada_Consolidated_2023!E28/Fat_Conv_Tep_Medio!N$33</f>
        <v>477.53006300000004</v>
      </c>
      <c r="F28" s="32">
        <f>Consolidada_Consolidated_2023!F28/Fat_Conv_Tep_Medio!N$32</f>
        <v>0</v>
      </c>
      <c r="G28" s="32">
        <f>Consolidada_Consolidated_2023!G28/Fat_Conv_Tep_Medio!N$32</f>
        <v>538.84926427159098</v>
      </c>
      <c r="H28" s="32">
        <f>Consolidada_Consolidated_2023!H28/Fat_Conv_Tep_Medio!N$18</f>
        <v>0</v>
      </c>
      <c r="I28" s="32">
        <f>Consolidada_Consolidated_2023!I28/Fat_Conv_Tep_Medio!N$11</f>
        <v>0</v>
      </c>
      <c r="J28" s="32">
        <f>Consolidada_Consolidated_2023!J28/Fat_Conv_Tep_Medio!N$38</f>
        <v>0</v>
      </c>
      <c r="K28" s="32">
        <f>Consolidada_Consolidated_2023!K28/Fat_Conv_Tep_Medio!N$36</f>
        <v>0</v>
      </c>
      <c r="L28" s="32">
        <f>Consolidada_Consolidated_2023!L28/Fat_Conv_Tep_Medio!N$37</f>
        <v>0</v>
      </c>
      <c r="M28" s="32">
        <f>Consolidada_Consolidated_2023!M28/Fat_Conv_Tep_Medio!N$10</f>
        <v>0</v>
      </c>
      <c r="N28" s="32">
        <f>Consolidada_Consolidated_2023!N28/Fat_Conv_Tep_Medio!N$8</f>
        <v>306.95176087001931</v>
      </c>
      <c r="O28" s="32">
        <f>Consolidada_Consolidated_2023!O28/Fat_Conv_Tep_Medio!N$40</f>
        <v>0</v>
      </c>
      <c r="P28" s="32">
        <f t="shared" si="0"/>
        <v>306.95176087001931</v>
      </c>
      <c r="Q28" s="32">
        <f>Consolidada_Consolidated_2023!Q28/Fat_Conv_Tep_Medio!N$45</f>
        <v>0</v>
      </c>
      <c r="R28" s="33"/>
      <c r="S28" s="32">
        <f>Consolidada_Consolidated_2023!S28/Fat_Conv_Tep_Medio!N$43</f>
        <v>8.2565000000000008</v>
      </c>
      <c r="T28" s="32">
        <f>Consolidada_Consolidated_2023!T28/Fat_Conv_Tep_Medio!N$42</f>
        <v>0</v>
      </c>
      <c r="U28" s="32">
        <f>Consolidada_Consolidated_2023!U28/Fat_Conv_Tep_Medio!N$34</f>
        <v>0</v>
      </c>
      <c r="V28" s="32">
        <f>Consolidada_Consolidated_2023!V28/Fat_Conv_Tep_Medio!N$34</f>
        <v>0</v>
      </c>
      <c r="W28" s="32">
        <f>Consolidada_Consolidated_2023!W28/Fat_Conv_Tep_Medio!N$31</f>
        <v>8.7626811594202891E-3</v>
      </c>
      <c r="X28" s="32">
        <f>Consolidada_Consolidated_2023!X28/Fat_Conv_Tep_Medio!N$41</f>
        <v>0</v>
      </c>
      <c r="Y28" s="32">
        <f>Consolidada_Consolidated_2023!Y28/Fat_Conv_Tep_Medio!N$49</f>
        <v>0</v>
      </c>
      <c r="Z28" s="32">
        <f>Consolidada_Consolidated_2023!Z28/Fat_Conv_Tep_Medio!N$29</f>
        <v>0</v>
      </c>
      <c r="AA28" s="32">
        <f>Consolidada_Consolidated_2023!AA28/Fat_Conv_Tep_Medio!N$24</f>
        <v>0</v>
      </c>
      <c r="AB28" s="32">
        <f>Consolidada_Consolidated_2023!AB28/Fat_Conv_Tep_Medio!N$26</f>
        <v>275.71244032785199</v>
      </c>
      <c r="AC28" s="32">
        <f>Consolidada_Consolidated_2023!AC28/Fat_Conv_Tep_Medio!N$23</f>
        <v>0</v>
      </c>
      <c r="AD28" s="32">
        <f>Consolidada_Consolidated_2023!AD28/Fat_Conv_Tep_Medio!N$5</f>
        <v>0</v>
      </c>
      <c r="AE28" s="32">
        <f>Consolidada_Consolidated_2023!AE28/Fat_Conv_Tep_Medio!N$6</f>
        <v>0</v>
      </c>
      <c r="AF28" s="32">
        <f t="shared" si="1"/>
        <v>0</v>
      </c>
      <c r="AG28" s="32">
        <f>Consolidada_Consolidated_2023!AG28/Fat_Conv_Tep_Medio!N$46</f>
        <v>0</v>
      </c>
      <c r="AH28" s="32">
        <f>Consolidada_Consolidated_2023!AH28/Fat_Conv_Tep_Medio!N$47</f>
        <v>0</v>
      </c>
      <c r="AI28" s="32">
        <f>Consolidada_Consolidated_2023!AI28/Fat_Conv_Tep_Medio!N$4</f>
        <v>0</v>
      </c>
      <c r="AJ28" s="34"/>
      <c r="AK28" s="35"/>
    </row>
    <row r="29" spans="3:37" x14ac:dyDescent="0.25">
      <c r="C29" s="31" t="s">
        <v>169</v>
      </c>
      <c r="D29" s="32">
        <f>Consolidada_Consolidated_2023!D29/Fat_Conv_Tep_Medio!N$48</f>
        <v>0</v>
      </c>
      <c r="E29" s="32">
        <f>Consolidada_Consolidated_2023!E29/Fat_Conv_Tep_Medio!N$33</f>
        <v>0</v>
      </c>
      <c r="F29" s="32">
        <f>Consolidada_Consolidated_2023!F29/Fat_Conv_Tep_Medio!N$32</f>
        <v>6.2388895730000113</v>
      </c>
      <c r="G29" s="32">
        <f>Consolidada_Consolidated_2023!G29/Fat_Conv_Tep_Medio!N$32</f>
        <v>6.2388895730000113</v>
      </c>
      <c r="H29" s="32">
        <f>Consolidada_Consolidated_2023!H29/Fat_Conv_Tep_Medio!N$18</f>
        <v>0</v>
      </c>
      <c r="I29" s="32">
        <f>Consolidada_Consolidated_2023!I29/Fat_Conv_Tep_Medio!N$11</f>
        <v>0</v>
      </c>
      <c r="J29" s="32">
        <f>Consolidada_Consolidated_2023!J29/Fat_Conv_Tep_Medio!N$38</f>
        <v>0</v>
      </c>
      <c r="K29" s="32">
        <f>Consolidada_Consolidated_2023!K29/Fat_Conv_Tep_Medio!N$36</f>
        <v>0</v>
      </c>
      <c r="L29" s="32">
        <f>Consolidada_Consolidated_2023!L29/Fat_Conv_Tep_Medio!N$37</f>
        <v>0</v>
      </c>
      <c r="M29" s="32">
        <f>Consolidada_Consolidated_2023!M29/Fat_Conv_Tep_Medio!N$10</f>
        <v>0</v>
      </c>
      <c r="N29" s="32">
        <f>Consolidada_Consolidated_2023!N29/Fat_Conv_Tep_Medio!N$8</f>
        <v>0</v>
      </c>
      <c r="O29" s="32">
        <f>Consolidada_Consolidated_2023!O29/Fat_Conv_Tep_Medio!N$40</f>
        <v>0</v>
      </c>
      <c r="P29" s="32">
        <f t="shared" si="0"/>
        <v>0</v>
      </c>
      <c r="Q29" s="32">
        <f>Consolidada_Consolidated_2023!Q29/Fat_Conv_Tep_Medio!N$45</f>
        <v>0</v>
      </c>
      <c r="R29" s="33"/>
      <c r="S29" s="32">
        <f>Consolidada_Consolidated_2023!S29/Fat_Conv_Tep_Medio!N$43</f>
        <v>0</v>
      </c>
      <c r="T29" s="32">
        <f>Consolidada_Consolidated_2023!T29/Fat_Conv_Tep_Medio!N$42</f>
        <v>0</v>
      </c>
      <c r="U29" s="32">
        <f>Consolidada_Consolidated_2023!U29/Fat_Conv_Tep_Medio!N$34</f>
        <v>0</v>
      </c>
      <c r="V29" s="32">
        <f>Consolidada_Consolidated_2023!V29/Fat_Conv_Tep_Medio!N$34</f>
        <v>0</v>
      </c>
      <c r="W29" s="32">
        <f>Consolidada_Consolidated_2023!W29/Fat_Conv_Tep_Medio!N$31</f>
        <v>223.55553260869561</v>
      </c>
      <c r="X29" s="32">
        <f>Consolidada_Consolidated_2023!X29/Fat_Conv_Tep_Medio!N$41</f>
        <v>0</v>
      </c>
      <c r="Y29" s="32">
        <f>Consolidada_Consolidated_2023!Y29/Fat_Conv_Tep_Medio!N$49</f>
        <v>0</v>
      </c>
      <c r="Z29" s="32">
        <f>Consolidada_Consolidated_2023!Z29/Fat_Conv_Tep_Medio!N$29</f>
        <v>0</v>
      </c>
      <c r="AA29" s="32">
        <f>Consolidada_Consolidated_2023!AA29/Fat_Conv_Tep_Medio!N$24</f>
        <v>0</v>
      </c>
      <c r="AB29" s="32">
        <f>Consolidada_Consolidated_2023!AB29/Fat_Conv_Tep_Medio!N$26</f>
        <v>3206.8001457730397</v>
      </c>
      <c r="AC29" s="32">
        <f>Consolidada_Consolidated_2023!AC29/Fat_Conv_Tep_Medio!N$23</f>
        <v>0</v>
      </c>
      <c r="AD29" s="32">
        <f>Consolidada_Consolidated_2023!AD29/Fat_Conv_Tep_Medio!N$5</f>
        <v>0</v>
      </c>
      <c r="AE29" s="32">
        <f>Consolidada_Consolidated_2023!AE29/Fat_Conv_Tep_Medio!N$6</f>
        <v>0</v>
      </c>
      <c r="AF29" s="32">
        <f t="shared" si="1"/>
        <v>0</v>
      </c>
      <c r="AG29" s="32">
        <f>Consolidada_Consolidated_2023!AG29/Fat_Conv_Tep_Medio!N$46</f>
        <v>0</v>
      </c>
      <c r="AH29" s="32">
        <f>Consolidada_Consolidated_2023!AH29/Fat_Conv_Tep_Medio!N$47</f>
        <v>0</v>
      </c>
      <c r="AI29" s="32">
        <f>Consolidada_Consolidated_2023!AI29/Fat_Conv_Tep_Medio!N$4</f>
        <v>0</v>
      </c>
      <c r="AJ29" s="34"/>
      <c r="AK29" s="35"/>
    </row>
    <row r="30" spans="3:37" x14ac:dyDescent="0.25">
      <c r="C30" s="31" t="s">
        <v>170</v>
      </c>
      <c r="D30" s="32">
        <f>Consolidada_Consolidated_2023!D30/Fat_Conv_Tep_Medio!N$48</f>
        <v>0</v>
      </c>
      <c r="E30" s="32">
        <f>Consolidada_Consolidated_2023!E30/Fat_Conv_Tep_Medio!N$33</f>
        <v>0</v>
      </c>
      <c r="F30" s="32">
        <f>Consolidada_Consolidated_2023!F30/Fat_Conv_Tep_Medio!N$32</f>
        <v>4.1445859570000039</v>
      </c>
      <c r="G30" s="32">
        <f>Consolidada_Consolidated_2023!G30/Fat_Conv_Tep_Medio!N$32</f>
        <v>4.1445859570000039</v>
      </c>
      <c r="H30" s="32">
        <f>Consolidada_Consolidated_2023!H30/Fat_Conv_Tep_Medio!N$18</f>
        <v>0</v>
      </c>
      <c r="I30" s="32">
        <f>Consolidada_Consolidated_2023!I30/Fat_Conv_Tep_Medio!N$11</f>
        <v>0</v>
      </c>
      <c r="J30" s="32">
        <f>Consolidada_Consolidated_2023!J30/Fat_Conv_Tep_Medio!N$38</f>
        <v>0</v>
      </c>
      <c r="K30" s="32">
        <f>Consolidada_Consolidated_2023!K30/Fat_Conv_Tep_Medio!N$36</f>
        <v>0</v>
      </c>
      <c r="L30" s="32">
        <f>Consolidada_Consolidated_2023!L30/Fat_Conv_Tep_Medio!N$37</f>
        <v>0</v>
      </c>
      <c r="M30" s="32">
        <f>Consolidada_Consolidated_2023!M30/Fat_Conv_Tep_Medio!N$10</f>
        <v>0</v>
      </c>
      <c r="N30" s="32">
        <f>Consolidada_Consolidated_2023!N30/Fat_Conv_Tep_Medio!N$8</f>
        <v>0</v>
      </c>
      <c r="O30" s="32">
        <f>Consolidada_Consolidated_2023!O30/Fat_Conv_Tep_Medio!N$40</f>
        <v>0</v>
      </c>
      <c r="P30" s="32">
        <f t="shared" si="0"/>
        <v>0</v>
      </c>
      <c r="Q30" s="32">
        <f>Consolidada_Consolidated_2023!Q30/Fat_Conv_Tep_Medio!N$45</f>
        <v>0</v>
      </c>
      <c r="R30" s="33"/>
      <c r="S30" s="32">
        <f>Consolidada_Consolidated_2023!S30/Fat_Conv_Tep_Medio!N$43</f>
        <v>29.193000000000001</v>
      </c>
      <c r="T30" s="32">
        <f>Consolidada_Consolidated_2023!T30/Fat_Conv_Tep_Medio!N$42</f>
        <v>0</v>
      </c>
      <c r="U30" s="32">
        <f>Consolidada_Consolidated_2023!U30/Fat_Conv_Tep_Medio!N$34</f>
        <v>0</v>
      </c>
      <c r="V30" s="32">
        <f>Consolidada_Consolidated_2023!V30/Fat_Conv_Tep_Medio!N$34</f>
        <v>0</v>
      </c>
      <c r="W30" s="32">
        <f>Consolidada_Consolidated_2023!W30/Fat_Conv_Tep_Medio!N$31</f>
        <v>23.492463768115943</v>
      </c>
      <c r="X30" s="32">
        <f>Consolidada_Consolidated_2023!X30/Fat_Conv_Tep_Medio!N$41</f>
        <v>0</v>
      </c>
      <c r="Y30" s="32">
        <f>Consolidada_Consolidated_2023!Y30/Fat_Conv_Tep_Medio!N$49</f>
        <v>0</v>
      </c>
      <c r="Z30" s="32">
        <f>Consolidada_Consolidated_2023!Z30/Fat_Conv_Tep_Medio!N$29</f>
        <v>0</v>
      </c>
      <c r="AA30" s="32">
        <f>Consolidada_Consolidated_2023!AA30/Fat_Conv_Tep_Medio!N$24</f>
        <v>0</v>
      </c>
      <c r="AB30" s="32">
        <f>Consolidada_Consolidated_2023!AB30/Fat_Conv_Tep_Medio!N$26</f>
        <v>2023.3531797448791</v>
      </c>
      <c r="AC30" s="32">
        <f>Consolidada_Consolidated_2023!AC30/Fat_Conv_Tep_Medio!N$23</f>
        <v>0</v>
      </c>
      <c r="AD30" s="32">
        <f>Consolidada_Consolidated_2023!AD30/Fat_Conv_Tep_Medio!N$5</f>
        <v>0</v>
      </c>
      <c r="AE30" s="32">
        <f>Consolidada_Consolidated_2023!AE30/Fat_Conv_Tep_Medio!N$6</f>
        <v>0</v>
      </c>
      <c r="AF30" s="32">
        <f t="shared" si="1"/>
        <v>0</v>
      </c>
      <c r="AG30" s="32">
        <f>Consolidada_Consolidated_2023!AG30/Fat_Conv_Tep_Medio!N$46</f>
        <v>0</v>
      </c>
      <c r="AH30" s="32">
        <f>Consolidada_Consolidated_2023!AH30/Fat_Conv_Tep_Medio!N$47</f>
        <v>0</v>
      </c>
      <c r="AI30" s="32">
        <f>Consolidada_Consolidated_2023!AI30/Fat_Conv_Tep_Medio!N$4</f>
        <v>0</v>
      </c>
      <c r="AJ30" s="34"/>
      <c r="AK30" s="35"/>
    </row>
    <row r="31" spans="3:37" x14ac:dyDescent="0.25">
      <c r="C31" s="31" t="s">
        <v>171</v>
      </c>
      <c r="D31" s="32">
        <f>Consolidada_Consolidated_2023!D31/Fat_Conv_Tep_Medio!N$48</f>
        <v>0</v>
      </c>
      <c r="E31" s="32">
        <f>Consolidada_Consolidated_2023!E31/Fat_Conv_Tep_Medio!N$33</f>
        <v>0</v>
      </c>
      <c r="F31" s="32">
        <f>Consolidada_Consolidated_2023!F31/Fat_Conv_Tep_Medio!N$32</f>
        <v>0.14909319699999996</v>
      </c>
      <c r="G31" s="32">
        <f>Consolidada_Consolidated_2023!G31/Fat_Conv_Tep_Medio!N$32</f>
        <v>0.14909319699999996</v>
      </c>
      <c r="H31" s="32">
        <f>Consolidada_Consolidated_2023!H31/Fat_Conv_Tep_Medio!N$18</f>
        <v>0</v>
      </c>
      <c r="I31" s="32">
        <f>Consolidada_Consolidated_2023!I31/Fat_Conv_Tep_Medio!N$11</f>
        <v>0</v>
      </c>
      <c r="J31" s="32">
        <f>Consolidada_Consolidated_2023!J31/Fat_Conv_Tep_Medio!N$38</f>
        <v>0</v>
      </c>
      <c r="K31" s="32">
        <f>Consolidada_Consolidated_2023!K31/Fat_Conv_Tep_Medio!N$36</f>
        <v>0</v>
      </c>
      <c r="L31" s="32">
        <f>Consolidada_Consolidated_2023!L31/Fat_Conv_Tep_Medio!N$37</f>
        <v>0</v>
      </c>
      <c r="M31" s="32">
        <f>Consolidada_Consolidated_2023!M31/Fat_Conv_Tep_Medio!N$10</f>
        <v>0</v>
      </c>
      <c r="N31" s="32">
        <f>Consolidada_Consolidated_2023!N31/Fat_Conv_Tep_Medio!N$8</f>
        <v>0</v>
      </c>
      <c r="O31" s="32">
        <f>Consolidada_Consolidated_2023!O31/Fat_Conv_Tep_Medio!N$40</f>
        <v>0</v>
      </c>
      <c r="P31" s="32">
        <f t="shared" si="0"/>
        <v>0</v>
      </c>
      <c r="Q31" s="32">
        <f>Consolidada_Consolidated_2023!Q31/Fat_Conv_Tep_Medio!N$45</f>
        <v>0</v>
      </c>
      <c r="R31" s="33"/>
      <c r="S31" s="32">
        <f>Consolidada_Consolidated_2023!S31/Fat_Conv_Tep_Medio!N$43</f>
        <v>0.105</v>
      </c>
      <c r="T31" s="32">
        <f>Consolidada_Consolidated_2023!T31/Fat_Conv_Tep_Medio!N$42</f>
        <v>0</v>
      </c>
      <c r="U31" s="32">
        <f>Consolidada_Consolidated_2023!U31/Fat_Conv_Tep_Medio!N$34</f>
        <v>0</v>
      </c>
      <c r="V31" s="32">
        <f>Consolidada_Consolidated_2023!V31/Fat_Conv_Tep_Medio!N$34</f>
        <v>0</v>
      </c>
      <c r="W31" s="32">
        <f>Consolidada_Consolidated_2023!W31/Fat_Conv_Tep_Medio!N$31</f>
        <v>5.0130434782608695E-2</v>
      </c>
      <c r="X31" s="32">
        <f>Consolidada_Consolidated_2023!X31/Fat_Conv_Tep_Medio!N$41</f>
        <v>0</v>
      </c>
      <c r="Y31" s="32">
        <f>Consolidada_Consolidated_2023!Y31/Fat_Conv_Tep_Medio!N$49</f>
        <v>0</v>
      </c>
      <c r="Z31" s="32">
        <f>Consolidada_Consolidated_2023!Z31/Fat_Conv_Tep_Medio!N$29</f>
        <v>0</v>
      </c>
      <c r="AA31" s="32">
        <f>Consolidada_Consolidated_2023!AA31/Fat_Conv_Tep_Medio!N$24</f>
        <v>0</v>
      </c>
      <c r="AB31" s="32">
        <f>Consolidada_Consolidated_2023!AB31/Fat_Conv_Tep_Medio!N$26</f>
        <v>814.87015301115912</v>
      </c>
      <c r="AC31" s="32">
        <f>Consolidada_Consolidated_2023!AC31/Fat_Conv_Tep_Medio!N$23</f>
        <v>0</v>
      </c>
      <c r="AD31" s="32">
        <f>Consolidada_Consolidated_2023!AD31/Fat_Conv_Tep_Medio!N$5</f>
        <v>0</v>
      </c>
      <c r="AE31" s="32">
        <f>Consolidada_Consolidated_2023!AE31/Fat_Conv_Tep_Medio!N$6</f>
        <v>0</v>
      </c>
      <c r="AF31" s="32">
        <f t="shared" si="1"/>
        <v>0</v>
      </c>
      <c r="AG31" s="32">
        <f>Consolidada_Consolidated_2023!AG31/Fat_Conv_Tep_Medio!N$46</f>
        <v>0</v>
      </c>
      <c r="AH31" s="32">
        <f>Consolidada_Consolidated_2023!AH31/Fat_Conv_Tep_Medio!N$47</f>
        <v>0</v>
      </c>
      <c r="AI31" s="32">
        <f>Consolidada_Consolidated_2023!AI31/Fat_Conv_Tep_Medio!N$4</f>
        <v>0</v>
      </c>
      <c r="AJ31" s="34"/>
      <c r="AK31" s="35"/>
    </row>
    <row r="32" spans="3:37" x14ac:dyDescent="0.25">
      <c r="C32" s="31" t="s">
        <v>172</v>
      </c>
      <c r="D32" s="32">
        <f>Consolidada_Consolidated_2023!D32/Fat_Conv_Tep_Medio!N$48</f>
        <v>0</v>
      </c>
      <c r="E32" s="32">
        <f>Consolidada_Consolidated_2023!E32/Fat_Conv_Tep_Medio!N$33</f>
        <v>0</v>
      </c>
      <c r="F32" s="32">
        <f>Consolidada_Consolidated_2023!F32/Fat_Conv_Tep_Medio!N$32</f>
        <v>0</v>
      </c>
      <c r="G32" s="32">
        <f>Consolidada_Consolidated_2023!G32/Fat_Conv_Tep_Medio!N$32</f>
        <v>0</v>
      </c>
      <c r="H32" s="32">
        <f>Consolidada_Consolidated_2023!H32/Fat_Conv_Tep_Medio!N$18</f>
        <v>0</v>
      </c>
      <c r="I32" s="32">
        <f>Consolidada_Consolidated_2023!I32/Fat_Conv_Tep_Medio!N$11</f>
        <v>0</v>
      </c>
      <c r="J32" s="32">
        <f>Consolidada_Consolidated_2023!J32/Fat_Conv_Tep_Medio!N$38</f>
        <v>0</v>
      </c>
      <c r="K32" s="32">
        <f>Consolidada_Consolidated_2023!K32/Fat_Conv_Tep_Medio!N$36</f>
        <v>0</v>
      </c>
      <c r="L32" s="32">
        <f>Consolidada_Consolidated_2023!L32/Fat_Conv_Tep_Medio!N$37</f>
        <v>0</v>
      </c>
      <c r="M32" s="32">
        <f>Consolidada_Consolidated_2023!M32/Fat_Conv_Tep_Medio!N$10</f>
        <v>0</v>
      </c>
      <c r="N32" s="32">
        <f>Consolidada_Consolidated_2023!N32/Fat_Conv_Tep_Medio!N$8</f>
        <v>0</v>
      </c>
      <c r="O32" s="32">
        <f>Consolidada_Consolidated_2023!O32/Fat_Conv_Tep_Medio!N$40</f>
        <v>0</v>
      </c>
      <c r="P32" s="32">
        <f t="shared" si="0"/>
        <v>0</v>
      </c>
      <c r="Q32" s="32">
        <f>Consolidada_Consolidated_2023!Q32/Fat_Conv_Tep_Medio!N$45</f>
        <v>0</v>
      </c>
      <c r="R32" s="33"/>
      <c r="S32" s="32">
        <f>Consolidada_Consolidated_2023!S32/Fat_Conv_Tep_Medio!N$43</f>
        <v>10.662999999999998</v>
      </c>
      <c r="T32" s="32">
        <f>Consolidada_Consolidated_2023!T32/Fat_Conv_Tep_Medio!N$42</f>
        <v>0</v>
      </c>
      <c r="U32" s="32">
        <f>Consolidada_Consolidated_2023!U32/Fat_Conv_Tep_Medio!N$34</f>
        <v>0</v>
      </c>
      <c r="V32" s="32">
        <f>Consolidada_Consolidated_2023!V32/Fat_Conv_Tep_Medio!N$34</f>
        <v>0</v>
      </c>
      <c r="W32" s="32">
        <f>Consolidada_Consolidated_2023!W32/Fat_Conv_Tep_Medio!N$31</f>
        <v>0.2723985507246377</v>
      </c>
      <c r="X32" s="32">
        <f>Consolidada_Consolidated_2023!X32/Fat_Conv_Tep_Medio!N$41</f>
        <v>0</v>
      </c>
      <c r="Y32" s="32">
        <f>Consolidada_Consolidated_2023!Y32/Fat_Conv_Tep_Medio!N$49</f>
        <v>0</v>
      </c>
      <c r="Z32" s="32">
        <f>Consolidada_Consolidated_2023!Z32/Fat_Conv_Tep_Medio!N$29</f>
        <v>0</v>
      </c>
      <c r="AA32" s="32">
        <f>Consolidada_Consolidated_2023!AA32/Fat_Conv_Tep_Medio!N$24</f>
        <v>0</v>
      </c>
      <c r="AB32" s="32">
        <f>Consolidada_Consolidated_2023!AB32/Fat_Conv_Tep_Medio!N$26</f>
        <v>1204.1242940263453</v>
      </c>
      <c r="AC32" s="32">
        <f>Consolidada_Consolidated_2023!AC32/Fat_Conv_Tep_Medio!N$23</f>
        <v>0</v>
      </c>
      <c r="AD32" s="32">
        <f>Consolidada_Consolidated_2023!AD32/Fat_Conv_Tep_Medio!N$5</f>
        <v>0</v>
      </c>
      <c r="AE32" s="32">
        <f>Consolidada_Consolidated_2023!AE32/Fat_Conv_Tep_Medio!N$6</f>
        <v>0</v>
      </c>
      <c r="AF32" s="32">
        <f t="shared" si="1"/>
        <v>0</v>
      </c>
      <c r="AG32" s="32">
        <f>Consolidada_Consolidated_2023!AG32/Fat_Conv_Tep_Medio!N$46</f>
        <v>0</v>
      </c>
      <c r="AH32" s="32">
        <f>Consolidada_Consolidated_2023!AH32/Fat_Conv_Tep_Medio!N$47</f>
        <v>0</v>
      </c>
      <c r="AI32" s="32">
        <f>Consolidada_Consolidated_2023!AI32/Fat_Conv_Tep_Medio!N$4</f>
        <v>0</v>
      </c>
      <c r="AJ32" s="34"/>
      <c r="AK32" s="35"/>
    </row>
    <row r="33" spans="3:37" x14ac:dyDescent="0.25">
      <c r="C33" s="31" t="s">
        <v>173</v>
      </c>
      <c r="D33" s="32">
        <f>Consolidada_Consolidated_2023!D33/Fat_Conv_Tep_Medio!N$48</f>
        <v>0</v>
      </c>
      <c r="E33" s="32">
        <f>Consolidada_Consolidated_2023!E33/Fat_Conv_Tep_Medio!N$33</f>
        <v>0</v>
      </c>
      <c r="F33" s="32">
        <f>Consolidada_Consolidated_2023!F33/Fat_Conv_Tep_Medio!N$32</f>
        <v>31.656298999999997</v>
      </c>
      <c r="G33" s="32">
        <f>Consolidada_Consolidated_2023!G33/Fat_Conv_Tep_Medio!N$32</f>
        <v>31.656298999999997</v>
      </c>
      <c r="H33" s="32">
        <f>Consolidada_Consolidated_2023!H33/Fat_Conv_Tep_Medio!N$18</f>
        <v>0</v>
      </c>
      <c r="I33" s="32">
        <f>Consolidada_Consolidated_2023!I33/Fat_Conv_Tep_Medio!N$11</f>
        <v>0</v>
      </c>
      <c r="J33" s="32">
        <f>Consolidada_Consolidated_2023!J33/Fat_Conv_Tep_Medio!N$38</f>
        <v>0</v>
      </c>
      <c r="K33" s="32">
        <f>Consolidada_Consolidated_2023!K33/Fat_Conv_Tep_Medio!N$36</f>
        <v>0</v>
      </c>
      <c r="L33" s="32">
        <f>Consolidada_Consolidated_2023!L33/Fat_Conv_Tep_Medio!N$37</f>
        <v>0</v>
      </c>
      <c r="M33" s="32">
        <f>Consolidada_Consolidated_2023!M33/Fat_Conv_Tep_Medio!N$10</f>
        <v>0</v>
      </c>
      <c r="N33" s="32">
        <f>Consolidada_Consolidated_2023!N33/Fat_Conv_Tep_Medio!N$8</f>
        <v>0</v>
      </c>
      <c r="O33" s="32">
        <f>Consolidada_Consolidated_2023!O33/Fat_Conv_Tep_Medio!N$40</f>
        <v>0</v>
      </c>
      <c r="P33" s="32">
        <f t="shared" si="0"/>
        <v>0</v>
      </c>
      <c r="Q33" s="32">
        <f>Consolidada_Consolidated_2023!Q33/Fat_Conv_Tep_Medio!N$45</f>
        <v>0</v>
      </c>
      <c r="R33" s="33"/>
      <c r="S33" s="32">
        <f>Consolidada_Consolidated_2023!S33/Fat_Conv_Tep_Medio!N$43</f>
        <v>965.23355700000002</v>
      </c>
      <c r="T33" s="32">
        <f>Consolidada_Consolidated_2023!T33/Fat_Conv_Tep_Medio!N$42</f>
        <v>0</v>
      </c>
      <c r="U33" s="32">
        <f>Consolidada_Consolidated_2023!U33/Fat_Conv_Tep_Medio!N$34</f>
        <v>788.86898814896097</v>
      </c>
      <c r="V33" s="32">
        <f>Consolidada_Consolidated_2023!V33/Fat_Conv_Tep_Medio!N$34</f>
        <v>0</v>
      </c>
      <c r="W33" s="32">
        <f>Consolidada_Consolidated_2023!W33/Fat_Conv_Tep_Medio!N$31</f>
        <v>0.79526268115942034</v>
      </c>
      <c r="X33" s="32">
        <f>Consolidada_Consolidated_2023!X33/Fat_Conv_Tep_Medio!N$41</f>
        <v>0</v>
      </c>
      <c r="Y33" s="32">
        <f>Consolidada_Consolidated_2023!Y33/Fat_Conv_Tep_Medio!N$49</f>
        <v>32.187601000000001</v>
      </c>
      <c r="Z33" s="32">
        <f>Consolidada_Consolidated_2023!Z33/Fat_Conv_Tep_Medio!N$29</f>
        <v>0</v>
      </c>
      <c r="AA33" s="32">
        <f>Consolidada_Consolidated_2023!AA33/Fat_Conv_Tep_Medio!N$24</f>
        <v>0</v>
      </c>
      <c r="AB33" s="32">
        <f>Consolidada_Consolidated_2023!AB33/Fat_Conv_Tep_Medio!N$26</f>
        <v>0</v>
      </c>
      <c r="AC33" s="32">
        <f>Consolidada_Consolidated_2023!AC33/Fat_Conv_Tep_Medio!N$23</f>
        <v>0</v>
      </c>
      <c r="AD33" s="32">
        <f>Consolidada_Consolidated_2023!AD33/Fat_Conv_Tep_Medio!N$5</f>
        <v>270.84558870000001</v>
      </c>
      <c r="AE33" s="32">
        <f>Consolidada_Consolidated_2023!AE33/Fat_Conv_Tep_Medio!N$6</f>
        <v>65.648282000000009</v>
      </c>
      <c r="AF33" s="32">
        <f t="shared" si="1"/>
        <v>336.4938707</v>
      </c>
      <c r="AG33" s="32">
        <f>Consolidada_Consolidated_2023!AG33/Fat_Conv_Tep_Medio!N$46</f>
        <v>0</v>
      </c>
      <c r="AH33" s="32">
        <f>Consolidada_Consolidated_2023!AH33/Fat_Conv_Tep_Medio!N$47</f>
        <v>0</v>
      </c>
      <c r="AI33" s="32">
        <f>Consolidada_Consolidated_2023!AI33/Fat_Conv_Tep_Medio!N$4</f>
        <v>0</v>
      </c>
      <c r="AJ33" s="34"/>
      <c r="AK33" s="35"/>
    </row>
    <row r="34" spans="3:37" x14ac:dyDescent="0.25">
      <c r="C34" s="40" t="s">
        <v>174</v>
      </c>
      <c r="D34" s="32">
        <f>Consolidada_Consolidated_2023!D34/Fat_Conv_Tep_Medio!N$48</f>
        <v>0</v>
      </c>
      <c r="E34" s="32">
        <f>Consolidada_Consolidated_2023!E34/Fat_Conv_Tep_Medio!N$33</f>
        <v>0</v>
      </c>
      <c r="F34" s="32">
        <f>Consolidada_Consolidated_2023!F34/Fat_Conv_Tep_Medio!N$32</f>
        <v>31.656298999999997</v>
      </c>
      <c r="G34" s="32">
        <f>Consolidada_Consolidated_2023!G34/Fat_Conv_Tep_Medio!N$32</f>
        <v>31.656298999999997</v>
      </c>
      <c r="H34" s="32">
        <f>Consolidada_Consolidated_2023!H34/Fat_Conv_Tep_Medio!N$18</f>
        <v>0</v>
      </c>
      <c r="I34" s="32">
        <f>Consolidada_Consolidated_2023!I34/Fat_Conv_Tep_Medio!N$11</f>
        <v>0</v>
      </c>
      <c r="J34" s="32">
        <f>Consolidada_Consolidated_2023!J34/Fat_Conv_Tep_Medio!N$38</f>
        <v>0</v>
      </c>
      <c r="K34" s="32">
        <f>Consolidada_Consolidated_2023!K34/Fat_Conv_Tep_Medio!N$36</f>
        <v>0</v>
      </c>
      <c r="L34" s="32">
        <f>Consolidada_Consolidated_2023!L34/Fat_Conv_Tep_Medio!N$37</f>
        <v>0</v>
      </c>
      <c r="M34" s="32">
        <f>Consolidada_Consolidated_2023!M34/Fat_Conv_Tep_Medio!N$10</f>
        <v>0</v>
      </c>
      <c r="N34" s="32">
        <f>Consolidada_Consolidated_2023!N34/Fat_Conv_Tep_Medio!N$8</f>
        <v>0</v>
      </c>
      <c r="O34" s="32">
        <f>Consolidada_Consolidated_2023!O34/Fat_Conv_Tep_Medio!N$40</f>
        <v>0</v>
      </c>
      <c r="P34" s="32">
        <f t="shared" si="0"/>
        <v>0</v>
      </c>
      <c r="Q34" s="32">
        <f>Consolidada_Consolidated_2023!Q34/Fat_Conv_Tep_Medio!N$45</f>
        <v>0</v>
      </c>
      <c r="R34" s="33"/>
      <c r="S34" s="32">
        <f>Consolidada_Consolidated_2023!S34/Fat_Conv_Tep_Medio!N$43</f>
        <v>861.74705099999994</v>
      </c>
      <c r="T34" s="32">
        <f>Consolidada_Consolidated_2023!T34/Fat_Conv_Tep_Medio!N$42</f>
        <v>0</v>
      </c>
      <c r="U34" s="32">
        <f>Consolidada_Consolidated_2023!U34/Fat_Conv_Tep_Medio!N$34</f>
        <v>788.39646423077909</v>
      </c>
      <c r="V34" s="32">
        <f>Consolidada_Consolidated_2023!V34/Fat_Conv_Tep_Medio!N$34</f>
        <v>0</v>
      </c>
      <c r="W34" s="32">
        <f>Consolidada_Consolidated_2023!W34/Fat_Conv_Tep_Medio!N$31</f>
        <v>0.72143297101449266</v>
      </c>
      <c r="X34" s="32">
        <f>Consolidada_Consolidated_2023!X34/Fat_Conv_Tep_Medio!N$41</f>
        <v>0</v>
      </c>
      <c r="Y34" s="32">
        <f>Consolidada_Consolidated_2023!Y34/Fat_Conv_Tep_Medio!N$49</f>
        <v>0</v>
      </c>
      <c r="Z34" s="32">
        <f>Consolidada_Consolidated_2023!Z34/Fat_Conv_Tep_Medio!N$29</f>
        <v>0</v>
      </c>
      <c r="AA34" s="32">
        <f>Consolidada_Consolidated_2023!AA34/Fat_Conv_Tep_Medio!N$24</f>
        <v>0</v>
      </c>
      <c r="AB34" s="32">
        <f>Consolidada_Consolidated_2023!AB34/Fat_Conv_Tep_Medio!N$26</f>
        <v>0</v>
      </c>
      <c r="AC34" s="32">
        <f>Consolidada_Consolidated_2023!AC34/Fat_Conv_Tep_Medio!N$23</f>
        <v>0</v>
      </c>
      <c r="AD34" s="32">
        <f>Consolidada_Consolidated_2023!AD34/Fat_Conv_Tep_Medio!N$5</f>
        <v>270.84558870000001</v>
      </c>
      <c r="AE34" s="32">
        <f>Consolidada_Consolidated_2023!AE34/Fat_Conv_Tep_Medio!N$6</f>
        <v>65.648282000000009</v>
      </c>
      <c r="AF34" s="32">
        <f t="shared" si="1"/>
        <v>336.4938707</v>
      </c>
      <c r="AG34" s="32">
        <f>Consolidada_Consolidated_2023!AG34/Fat_Conv_Tep_Medio!N$46</f>
        <v>0</v>
      </c>
      <c r="AH34" s="32">
        <f>Consolidada_Consolidated_2023!AH34/Fat_Conv_Tep_Medio!N$47</f>
        <v>0</v>
      </c>
      <c r="AI34" s="32">
        <f>Consolidada_Consolidated_2023!AI34/Fat_Conv_Tep_Medio!N$4</f>
        <v>0</v>
      </c>
      <c r="AJ34" s="34"/>
      <c r="AK34" s="35"/>
    </row>
    <row r="35" spans="3:37" x14ac:dyDescent="0.25">
      <c r="C35" s="40" t="s">
        <v>175</v>
      </c>
      <c r="D35" s="32">
        <f>Consolidada_Consolidated_2023!D35/Fat_Conv_Tep_Medio!N$48</f>
        <v>0</v>
      </c>
      <c r="E35" s="32">
        <f>Consolidada_Consolidated_2023!E35/Fat_Conv_Tep_Medio!N$33</f>
        <v>0</v>
      </c>
      <c r="F35" s="32">
        <f>Consolidada_Consolidated_2023!F35/Fat_Conv_Tep_Medio!N$32</f>
        <v>0</v>
      </c>
      <c r="G35" s="32">
        <f>Consolidada_Consolidated_2023!G35/Fat_Conv_Tep_Medio!N$32</f>
        <v>0</v>
      </c>
      <c r="H35" s="32">
        <f>Consolidada_Consolidated_2023!H35/Fat_Conv_Tep_Medio!N$18</f>
        <v>0</v>
      </c>
      <c r="I35" s="32">
        <f>Consolidada_Consolidated_2023!I35/Fat_Conv_Tep_Medio!N$11</f>
        <v>0</v>
      </c>
      <c r="J35" s="32">
        <f>Consolidada_Consolidated_2023!J35/Fat_Conv_Tep_Medio!N$38</f>
        <v>0</v>
      </c>
      <c r="K35" s="32">
        <f>Consolidada_Consolidated_2023!K35/Fat_Conv_Tep_Medio!N$36</f>
        <v>0</v>
      </c>
      <c r="L35" s="32">
        <f>Consolidada_Consolidated_2023!L35/Fat_Conv_Tep_Medio!N$37</f>
        <v>0</v>
      </c>
      <c r="M35" s="32">
        <f>Consolidada_Consolidated_2023!M35/Fat_Conv_Tep_Medio!N$10</f>
        <v>0</v>
      </c>
      <c r="N35" s="32">
        <f>Consolidada_Consolidated_2023!N35/Fat_Conv_Tep_Medio!N$8</f>
        <v>0</v>
      </c>
      <c r="O35" s="32">
        <f>Consolidada_Consolidated_2023!O35/Fat_Conv_Tep_Medio!N$40</f>
        <v>0</v>
      </c>
      <c r="P35" s="32">
        <f t="shared" si="0"/>
        <v>0</v>
      </c>
      <c r="Q35" s="32">
        <f>Consolidada_Consolidated_2023!Q35/Fat_Conv_Tep_Medio!N$45</f>
        <v>0</v>
      </c>
      <c r="R35" s="33"/>
      <c r="S35" s="32">
        <f>Consolidada_Consolidated_2023!S35/Fat_Conv_Tep_Medio!N$43</f>
        <v>98.05850599999998</v>
      </c>
      <c r="T35" s="32">
        <f>Consolidada_Consolidated_2023!T35/Fat_Conv_Tep_Medio!N$42</f>
        <v>0</v>
      </c>
      <c r="U35" s="32">
        <f>Consolidada_Consolidated_2023!U35/Fat_Conv_Tep_Medio!N$34</f>
        <v>0</v>
      </c>
      <c r="V35" s="32">
        <f>Consolidada_Consolidated_2023!V35/Fat_Conv_Tep_Medio!N$34</f>
        <v>0</v>
      </c>
      <c r="W35" s="32">
        <f>Consolidada_Consolidated_2023!W35/Fat_Conv_Tep_Medio!N$31</f>
        <v>0</v>
      </c>
      <c r="X35" s="32">
        <f>Consolidada_Consolidated_2023!X35/Fat_Conv_Tep_Medio!N$41</f>
        <v>0</v>
      </c>
      <c r="Y35" s="32">
        <f>Consolidada_Consolidated_2023!Y35/Fat_Conv_Tep_Medio!N$49</f>
        <v>0</v>
      </c>
      <c r="Z35" s="32">
        <f>Consolidada_Consolidated_2023!Z35/Fat_Conv_Tep_Medio!N$29</f>
        <v>0</v>
      </c>
      <c r="AA35" s="32">
        <f>Consolidada_Consolidated_2023!AA35/Fat_Conv_Tep_Medio!N$24</f>
        <v>0</v>
      </c>
      <c r="AB35" s="32">
        <f>Consolidada_Consolidated_2023!AB35/Fat_Conv_Tep_Medio!N$26</f>
        <v>0</v>
      </c>
      <c r="AC35" s="32">
        <f>Consolidada_Consolidated_2023!AC35/Fat_Conv_Tep_Medio!N$23</f>
        <v>0</v>
      </c>
      <c r="AD35" s="32">
        <f>Consolidada_Consolidated_2023!AD35/Fat_Conv_Tep_Medio!N$5</f>
        <v>0</v>
      </c>
      <c r="AE35" s="32">
        <f>Consolidada_Consolidated_2023!AE35/Fat_Conv_Tep_Medio!N$6</f>
        <v>0</v>
      </c>
      <c r="AF35" s="32">
        <f t="shared" si="1"/>
        <v>0</v>
      </c>
      <c r="AG35" s="32">
        <f>Consolidada_Consolidated_2023!AG35/Fat_Conv_Tep_Medio!N$46</f>
        <v>0</v>
      </c>
      <c r="AH35" s="32">
        <f>Consolidada_Consolidated_2023!AH35/Fat_Conv_Tep_Medio!N$47</f>
        <v>0</v>
      </c>
      <c r="AI35" s="32">
        <f>Consolidada_Consolidated_2023!AI35/Fat_Conv_Tep_Medio!N$4</f>
        <v>0</v>
      </c>
      <c r="AJ35" s="34"/>
      <c r="AK35" s="35"/>
    </row>
    <row r="36" spans="3:37" x14ac:dyDescent="0.25">
      <c r="C36" s="40" t="s">
        <v>176</v>
      </c>
      <c r="D36" s="32">
        <f>Consolidada_Consolidated_2023!D36/Fat_Conv_Tep_Medio!N$48</f>
        <v>0</v>
      </c>
      <c r="E36" s="32">
        <f>Consolidada_Consolidated_2023!E36/Fat_Conv_Tep_Medio!N$33</f>
        <v>0</v>
      </c>
      <c r="F36" s="32">
        <f>Consolidada_Consolidated_2023!F36/Fat_Conv_Tep_Medio!N$32</f>
        <v>0</v>
      </c>
      <c r="G36" s="32">
        <f>Consolidada_Consolidated_2023!G36/Fat_Conv_Tep_Medio!N$32</f>
        <v>0</v>
      </c>
      <c r="H36" s="32">
        <f>Consolidada_Consolidated_2023!H36/Fat_Conv_Tep_Medio!N$18</f>
        <v>0</v>
      </c>
      <c r="I36" s="32">
        <f>Consolidada_Consolidated_2023!I36/Fat_Conv_Tep_Medio!N$11</f>
        <v>0</v>
      </c>
      <c r="J36" s="32">
        <f>Consolidada_Consolidated_2023!J36/Fat_Conv_Tep_Medio!N$38</f>
        <v>0</v>
      </c>
      <c r="K36" s="32">
        <f>Consolidada_Consolidated_2023!K36/Fat_Conv_Tep_Medio!N$36</f>
        <v>0</v>
      </c>
      <c r="L36" s="32">
        <f>Consolidada_Consolidated_2023!L36/Fat_Conv_Tep_Medio!N$37</f>
        <v>0</v>
      </c>
      <c r="M36" s="32">
        <f>Consolidada_Consolidated_2023!M36/Fat_Conv_Tep_Medio!N$10</f>
        <v>0</v>
      </c>
      <c r="N36" s="32">
        <f>Consolidada_Consolidated_2023!N36/Fat_Conv_Tep_Medio!N$8</f>
        <v>0</v>
      </c>
      <c r="O36" s="32">
        <f>Consolidada_Consolidated_2023!O36/Fat_Conv_Tep_Medio!N$40</f>
        <v>0</v>
      </c>
      <c r="P36" s="32">
        <f t="shared" si="0"/>
        <v>0</v>
      </c>
      <c r="Q36" s="32">
        <f>Consolidada_Consolidated_2023!Q36/Fat_Conv_Tep_Medio!N$45</f>
        <v>0</v>
      </c>
      <c r="R36" s="33"/>
      <c r="S36" s="32">
        <f>Consolidada_Consolidated_2023!S36/Fat_Conv_Tep_Medio!N$43</f>
        <v>0</v>
      </c>
      <c r="T36" s="32">
        <f>Consolidada_Consolidated_2023!T36/Fat_Conv_Tep_Medio!N$42</f>
        <v>0</v>
      </c>
      <c r="U36" s="32">
        <f>Consolidada_Consolidated_2023!U36/Fat_Conv_Tep_Medio!N$34</f>
        <v>0.47252391818181816</v>
      </c>
      <c r="V36" s="32">
        <f>Consolidada_Consolidated_2023!V36/Fat_Conv_Tep_Medio!N$34</f>
        <v>0</v>
      </c>
      <c r="W36" s="32">
        <f>Consolidada_Consolidated_2023!W36/Fat_Conv_Tep_Medio!N$31</f>
        <v>0</v>
      </c>
      <c r="X36" s="32">
        <f>Consolidada_Consolidated_2023!X36/Fat_Conv_Tep_Medio!N$41</f>
        <v>0</v>
      </c>
      <c r="Y36" s="32">
        <f>Consolidada_Consolidated_2023!Y36/Fat_Conv_Tep_Medio!N$49</f>
        <v>32.187601000000001</v>
      </c>
      <c r="Z36" s="32">
        <f>Consolidada_Consolidated_2023!Z36/Fat_Conv_Tep_Medio!N$29</f>
        <v>0</v>
      </c>
      <c r="AA36" s="32">
        <f>Consolidada_Consolidated_2023!AA36/Fat_Conv_Tep_Medio!N$24</f>
        <v>0</v>
      </c>
      <c r="AB36" s="32">
        <f>Consolidada_Consolidated_2023!AB36/Fat_Conv_Tep_Medio!N$26</f>
        <v>0</v>
      </c>
      <c r="AC36" s="32">
        <f>Consolidada_Consolidated_2023!AC36/Fat_Conv_Tep_Medio!N$23</f>
        <v>0</v>
      </c>
      <c r="AD36" s="32">
        <f>Consolidada_Consolidated_2023!AD36/Fat_Conv_Tep_Medio!N$5</f>
        <v>0</v>
      </c>
      <c r="AE36" s="32">
        <f>Consolidada_Consolidated_2023!AE36/Fat_Conv_Tep_Medio!N$6</f>
        <v>0</v>
      </c>
      <c r="AF36" s="32">
        <f t="shared" si="1"/>
        <v>0</v>
      </c>
      <c r="AG36" s="32">
        <f>Consolidada_Consolidated_2023!AG36/Fat_Conv_Tep_Medio!N$46</f>
        <v>0</v>
      </c>
      <c r="AH36" s="32">
        <f>Consolidada_Consolidated_2023!AH36/Fat_Conv_Tep_Medio!N$47</f>
        <v>0</v>
      </c>
      <c r="AI36" s="32">
        <f>Consolidada_Consolidated_2023!AI36/Fat_Conv_Tep_Medio!N$4</f>
        <v>0</v>
      </c>
      <c r="AJ36" s="34"/>
      <c r="AK36" s="35"/>
    </row>
    <row r="37" spans="3:37" x14ac:dyDescent="0.25">
      <c r="C37" s="40" t="s">
        <v>177</v>
      </c>
      <c r="D37" s="32">
        <f>Consolidada_Consolidated_2023!D37/Fat_Conv_Tep_Medio!N$48</f>
        <v>0</v>
      </c>
      <c r="E37" s="32">
        <f>Consolidada_Consolidated_2023!E37/Fat_Conv_Tep_Medio!N$33</f>
        <v>0</v>
      </c>
      <c r="F37" s="32">
        <f>Consolidada_Consolidated_2023!F37/Fat_Conv_Tep_Medio!N$32</f>
        <v>0</v>
      </c>
      <c r="G37" s="32">
        <f>Consolidada_Consolidated_2023!G37/Fat_Conv_Tep_Medio!N$32</f>
        <v>0</v>
      </c>
      <c r="H37" s="32">
        <f>Consolidada_Consolidated_2023!H37/Fat_Conv_Tep_Medio!N$18</f>
        <v>0</v>
      </c>
      <c r="I37" s="32">
        <f>Consolidada_Consolidated_2023!I37/Fat_Conv_Tep_Medio!N$11</f>
        <v>0</v>
      </c>
      <c r="J37" s="32">
        <f>Consolidada_Consolidated_2023!J37/Fat_Conv_Tep_Medio!N$38</f>
        <v>0</v>
      </c>
      <c r="K37" s="32">
        <f>Consolidada_Consolidated_2023!K37/Fat_Conv_Tep_Medio!N$36</f>
        <v>0</v>
      </c>
      <c r="L37" s="32">
        <f>Consolidada_Consolidated_2023!L37/Fat_Conv_Tep_Medio!N$37</f>
        <v>0</v>
      </c>
      <c r="M37" s="32">
        <f>Consolidada_Consolidated_2023!M37/Fat_Conv_Tep_Medio!N$10</f>
        <v>0</v>
      </c>
      <c r="N37" s="32">
        <f>Consolidada_Consolidated_2023!N37/Fat_Conv_Tep_Medio!N$8</f>
        <v>0</v>
      </c>
      <c r="O37" s="32">
        <f>Consolidada_Consolidated_2023!O37/Fat_Conv_Tep_Medio!N$40</f>
        <v>0</v>
      </c>
      <c r="P37" s="32">
        <f t="shared" si="0"/>
        <v>0</v>
      </c>
      <c r="Q37" s="32">
        <f>Consolidada_Consolidated_2023!Q37/Fat_Conv_Tep_Medio!N$45</f>
        <v>0</v>
      </c>
      <c r="R37" s="33"/>
      <c r="S37" s="32">
        <f>Consolidada_Consolidated_2023!S37/Fat_Conv_Tep_Medio!N$43</f>
        <v>5.4279999999999999</v>
      </c>
      <c r="T37" s="32">
        <f>Consolidada_Consolidated_2023!T37/Fat_Conv_Tep_Medio!N$42</f>
        <v>0</v>
      </c>
      <c r="U37" s="32">
        <f>Consolidada_Consolidated_2023!U37/Fat_Conv_Tep_Medio!N$34</f>
        <v>0</v>
      </c>
      <c r="V37" s="32">
        <f>Consolidada_Consolidated_2023!V37/Fat_Conv_Tep_Medio!N$34</f>
        <v>0</v>
      </c>
      <c r="W37" s="32">
        <f>Consolidada_Consolidated_2023!W37/Fat_Conv_Tep_Medio!N$31</f>
        <v>7.3829710144927535E-2</v>
      </c>
      <c r="X37" s="32">
        <f>Consolidada_Consolidated_2023!X37/Fat_Conv_Tep_Medio!N$41</f>
        <v>0</v>
      </c>
      <c r="Y37" s="32">
        <f>Consolidada_Consolidated_2023!Y37/Fat_Conv_Tep_Medio!N$49</f>
        <v>0</v>
      </c>
      <c r="Z37" s="32">
        <f>Consolidada_Consolidated_2023!Z37/Fat_Conv_Tep_Medio!N$29</f>
        <v>0</v>
      </c>
      <c r="AA37" s="32">
        <f>Consolidada_Consolidated_2023!AA37/Fat_Conv_Tep_Medio!N$24</f>
        <v>0</v>
      </c>
      <c r="AB37" s="32">
        <f>Consolidada_Consolidated_2023!AB37/Fat_Conv_Tep_Medio!N$26</f>
        <v>0</v>
      </c>
      <c r="AC37" s="32">
        <f>Consolidada_Consolidated_2023!AC37/Fat_Conv_Tep_Medio!N$23</f>
        <v>0</v>
      </c>
      <c r="AD37" s="32">
        <f>Consolidada_Consolidated_2023!AD37/Fat_Conv_Tep_Medio!N$5</f>
        <v>0</v>
      </c>
      <c r="AE37" s="32">
        <f>Consolidada_Consolidated_2023!AE37/Fat_Conv_Tep_Medio!N$6</f>
        <v>0</v>
      </c>
      <c r="AF37" s="32">
        <f t="shared" si="1"/>
        <v>0</v>
      </c>
      <c r="AG37" s="32">
        <f>Consolidada_Consolidated_2023!AG37/Fat_Conv_Tep_Medio!N$46</f>
        <v>0</v>
      </c>
      <c r="AH37" s="32">
        <f>Consolidada_Consolidated_2023!AH37/Fat_Conv_Tep_Medio!N$47</f>
        <v>0</v>
      </c>
      <c r="AI37" s="32">
        <f>Consolidada_Consolidated_2023!AI37/Fat_Conv_Tep_Medio!N$4</f>
        <v>0</v>
      </c>
      <c r="AJ37" s="34"/>
      <c r="AK37" s="35"/>
    </row>
    <row r="38" spans="3:37" x14ac:dyDescent="0.25">
      <c r="C38" s="31" t="s">
        <v>178</v>
      </c>
      <c r="D38" s="32">
        <f>Consolidada_Consolidated_2023!D38/Fat_Conv_Tep_Medio!N$48</f>
        <v>0</v>
      </c>
      <c r="E38" s="32">
        <f>Consolidada_Consolidated_2023!E38/Fat_Conv_Tep_Medio!N$33</f>
        <v>0</v>
      </c>
      <c r="F38" s="32">
        <f>Consolidada_Consolidated_2023!F38/Fat_Conv_Tep_Medio!N$32</f>
        <v>596.22089317400003</v>
      </c>
      <c r="G38" s="32">
        <f>Consolidada_Consolidated_2023!G38/Fat_Conv_Tep_Medio!N$32</f>
        <v>596.22089317400003</v>
      </c>
      <c r="H38" s="32">
        <f>Consolidada_Consolidated_2023!H38/Fat_Conv_Tep_Medio!N$18</f>
        <v>317.10556733382265</v>
      </c>
      <c r="I38" s="32">
        <f>Consolidada_Consolidated_2023!I38/Fat_Conv_Tep_Medio!N$11</f>
        <v>1313.9556778164542</v>
      </c>
      <c r="J38" s="32">
        <f>Consolidada_Consolidated_2023!J38/Fat_Conv_Tep_Medio!N$38</f>
        <v>0</v>
      </c>
      <c r="K38" s="32">
        <f>Consolidada_Consolidated_2023!K38/Fat_Conv_Tep_Medio!N$36</f>
        <v>0</v>
      </c>
      <c r="L38" s="32">
        <f>Consolidada_Consolidated_2023!L38/Fat_Conv_Tep_Medio!N$37</f>
        <v>0</v>
      </c>
      <c r="M38" s="32">
        <f>Consolidada_Consolidated_2023!M38/Fat_Conv_Tep_Medio!N$10</f>
        <v>1224.1056910569105</v>
      </c>
      <c r="N38" s="32">
        <f>Consolidada_Consolidated_2023!N38/Fat_Conv_Tep_Medio!N$8</f>
        <v>387.20964865410582</v>
      </c>
      <c r="O38" s="32">
        <f>Consolidada_Consolidated_2023!O38/Fat_Conv_Tep_Medio!N$40</f>
        <v>0</v>
      </c>
      <c r="P38" s="32">
        <f t="shared" si="0"/>
        <v>1611.3153397110163</v>
      </c>
      <c r="Q38" s="32">
        <f>Consolidada_Consolidated_2023!Q38/Fat_Conv_Tep_Medio!N$45</f>
        <v>0</v>
      </c>
      <c r="R38" s="33"/>
      <c r="S38" s="32">
        <f>Consolidada_Consolidated_2023!S38/Fat_Conv_Tep_Medio!N$43</f>
        <v>99.616047000000023</v>
      </c>
      <c r="T38" s="32">
        <f>Consolidada_Consolidated_2023!T38/Fat_Conv_Tep_Medio!N$42</f>
        <v>9.3534400000000009</v>
      </c>
      <c r="U38" s="32">
        <f>Consolidada_Consolidated_2023!U38/Fat_Conv_Tep_Medio!N$34</f>
        <v>0</v>
      </c>
      <c r="V38" s="32">
        <f>Consolidada_Consolidated_2023!V38/Fat_Conv_Tep_Medio!N$34</f>
        <v>0</v>
      </c>
      <c r="W38" s="32">
        <f>Consolidada_Consolidated_2023!W38/Fat_Conv_Tep_Medio!N$31</f>
        <v>19.886034420289853</v>
      </c>
      <c r="X38" s="32">
        <f>Consolidada_Consolidated_2023!X38/Fat_Conv_Tep_Medio!N$41</f>
        <v>0</v>
      </c>
      <c r="Y38" s="32">
        <f>Consolidada_Consolidated_2023!Y38/Fat_Conv_Tep_Medio!N$49</f>
        <v>0</v>
      </c>
      <c r="Z38" s="32">
        <f>Consolidada_Consolidated_2023!Z38/Fat_Conv_Tep_Medio!N$29</f>
        <v>377.55599999999998</v>
      </c>
      <c r="AA38" s="32">
        <f>Consolidada_Consolidated_2023!AA38/Fat_Conv_Tep_Medio!N$24</f>
        <v>1960.7493652173914</v>
      </c>
      <c r="AB38" s="32">
        <f>Consolidada_Consolidated_2023!AB38/Fat_Conv_Tep_Medio!N$26</f>
        <v>8253.6117902570641</v>
      </c>
      <c r="AC38" s="32">
        <f>Consolidada_Consolidated_2023!AC38/Fat_Conv_Tep_Medio!N$23</f>
        <v>0</v>
      </c>
      <c r="AD38" s="32">
        <f>Consolidada_Consolidated_2023!AD38/Fat_Conv_Tep_Medio!N$5</f>
        <v>0</v>
      </c>
      <c r="AE38" s="32">
        <f>Consolidada_Consolidated_2023!AE38/Fat_Conv_Tep_Medio!N$6</f>
        <v>0</v>
      </c>
      <c r="AF38" s="32">
        <f t="shared" si="1"/>
        <v>0</v>
      </c>
      <c r="AG38" s="32">
        <f>Consolidada_Consolidated_2023!AG38/Fat_Conv_Tep_Medio!N$46</f>
        <v>0</v>
      </c>
      <c r="AH38" s="32">
        <f>Consolidada_Consolidated_2023!AH38/Fat_Conv_Tep_Medio!N$47</f>
        <v>0</v>
      </c>
      <c r="AI38" s="32">
        <f>Consolidada_Consolidated_2023!AI38/Fat_Conv_Tep_Medio!N$4</f>
        <v>44.081824561403508</v>
      </c>
      <c r="AJ38" s="34"/>
      <c r="AK38" s="35"/>
    </row>
    <row r="39" spans="3:37" x14ac:dyDescent="0.25">
      <c r="C39" s="40" t="s">
        <v>179</v>
      </c>
      <c r="D39" s="32">
        <f>Consolidada_Consolidated_2023!D39/Fat_Conv_Tep_Medio!N$48</f>
        <v>0</v>
      </c>
      <c r="E39" s="32">
        <f>Consolidada_Consolidated_2023!E39/Fat_Conv_Tep_Medio!N$33</f>
        <v>0</v>
      </c>
      <c r="F39" s="32">
        <f>Consolidada_Consolidated_2023!F39/Fat_Conv_Tep_Medio!N$32</f>
        <v>1.0181529999999999E-2</v>
      </c>
      <c r="G39" s="32">
        <f>Consolidada_Consolidated_2023!G39/Fat_Conv_Tep_Medio!N$32</f>
        <v>1.0181529999999999E-2</v>
      </c>
      <c r="H39" s="32">
        <f>Consolidada_Consolidated_2023!H39/Fat_Conv_Tep_Medio!N$18</f>
        <v>0</v>
      </c>
      <c r="I39" s="32">
        <f>Consolidada_Consolidated_2023!I39/Fat_Conv_Tep_Medio!N$11</f>
        <v>0</v>
      </c>
      <c r="J39" s="32">
        <f>Consolidada_Consolidated_2023!J39/Fat_Conv_Tep_Medio!N$38</f>
        <v>0</v>
      </c>
      <c r="K39" s="32">
        <f>Consolidada_Consolidated_2023!K39/Fat_Conv_Tep_Medio!N$36</f>
        <v>0</v>
      </c>
      <c r="L39" s="32">
        <f>Consolidada_Consolidated_2023!L39/Fat_Conv_Tep_Medio!N$37</f>
        <v>0</v>
      </c>
      <c r="M39" s="32">
        <f>Consolidada_Consolidated_2023!M39/Fat_Conv_Tep_Medio!N$10</f>
        <v>0</v>
      </c>
      <c r="N39" s="32">
        <f>Consolidada_Consolidated_2023!N39/Fat_Conv_Tep_Medio!N$8</f>
        <v>0</v>
      </c>
      <c r="O39" s="32">
        <f>Consolidada_Consolidated_2023!O39/Fat_Conv_Tep_Medio!N$40</f>
        <v>0</v>
      </c>
      <c r="P39" s="32">
        <f t="shared" si="0"/>
        <v>0</v>
      </c>
      <c r="Q39" s="32">
        <f>Consolidada_Consolidated_2023!Q39/Fat_Conv_Tep_Medio!N$45</f>
        <v>0</v>
      </c>
      <c r="R39" s="33"/>
      <c r="S39" s="32">
        <f>Consolidada_Consolidated_2023!S39/Fat_Conv_Tep_Medio!N$43</f>
        <v>0.69</v>
      </c>
      <c r="T39" s="32">
        <f>Consolidada_Consolidated_2023!T39/Fat_Conv_Tep_Medio!N$42</f>
        <v>0</v>
      </c>
      <c r="U39" s="32">
        <f>Consolidada_Consolidated_2023!U39/Fat_Conv_Tep_Medio!N$34</f>
        <v>0</v>
      </c>
      <c r="V39" s="32">
        <f>Consolidada_Consolidated_2023!V39/Fat_Conv_Tep_Medio!N$34</f>
        <v>0</v>
      </c>
      <c r="W39" s="32">
        <f>Consolidada_Consolidated_2023!W39/Fat_Conv_Tep_Medio!N$31</f>
        <v>0.146393115942029</v>
      </c>
      <c r="X39" s="32">
        <f>Consolidada_Consolidated_2023!X39/Fat_Conv_Tep_Medio!N$41</f>
        <v>0</v>
      </c>
      <c r="Y39" s="32">
        <f>Consolidada_Consolidated_2023!Y39/Fat_Conv_Tep_Medio!N$49</f>
        <v>0</v>
      </c>
      <c r="Z39" s="32">
        <f>Consolidada_Consolidated_2023!Z39/Fat_Conv_Tep_Medio!N$29</f>
        <v>0</v>
      </c>
      <c r="AA39" s="32">
        <f>Consolidada_Consolidated_2023!AA39/Fat_Conv_Tep_Medio!N$24</f>
        <v>0</v>
      </c>
      <c r="AB39" s="32">
        <f>Consolidada_Consolidated_2023!AB39/Fat_Conv_Tep_Medio!N$26</f>
        <v>0</v>
      </c>
      <c r="AC39" s="32">
        <f>Consolidada_Consolidated_2023!AC39/Fat_Conv_Tep_Medio!N$23</f>
        <v>0</v>
      </c>
      <c r="AD39" s="32">
        <f>Consolidada_Consolidated_2023!AD39/Fat_Conv_Tep_Medio!N$5</f>
        <v>0</v>
      </c>
      <c r="AE39" s="32">
        <f>Consolidada_Consolidated_2023!AE39/Fat_Conv_Tep_Medio!N$6</f>
        <v>0</v>
      </c>
      <c r="AF39" s="32">
        <f t="shared" si="1"/>
        <v>0</v>
      </c>
      <c r="AG39" s="32">
        <f>Consolidada_Consolidated_2023!AG39/Fat_Conv_Tep_Medio!N$46</f>
        <v>0</v>
      </c>
      <c r="AH39" s="32">
        <f>Consolidada_Consolidated_2023!AH39/Fat_Conv_Tep_Medio!N$47</f>
        <v>0</v>
      </c>
      <c r="AI39" s="32">
        <f>Consolidada_Consolidated_2023!AI39/Fat_Conv_Tep_Medio!N$4</f>
        <v>0</v>
      </c>
      <c r="AJ39" s="34"/>
      <c r="AK39" s="35"/>
    </row>
    <row r="40" spans="3:37" x14ac:dyDescent="0.25">
      <c r="C40" s="40" t="s">
        <v>180</v>
      </c>
      <c r="D40" s="32">
        <f>Consolidada_Consolidated_2023!D40/Fat_Conv_Tep_Medio!N$48</f>
        <v>0</v>
      </c>
      <c r="E40" s="32">
        <f>Consolidada_Consolidated_2023!E40/Fat_Conv_Tep_Medio!N$33</f>
        <v>0</v>
      </c>
      <c r="F40" s="32">
        <f>Consolidada_Consolidated_2023!F40/Fat_Conv_Tep_Medio!N$32</f>
        <v>98.062267000000006</v>
      </c>
      <c r="G40" s="32">
        <f>Consolidada_Consolidated_2023!G40/Fat_Conv_Tep_Medio!N$32</f>
        <v>98.062267000000006</v>
      </c>
      <c r="H40" s="32">
        <f>Consolidada_Consolidated_2023!H40/Fat_Conv_Tep_Medio!N$18</f>
        <v>0</v>
      </c>
      <c r="I40" s="32">
        <f>Consolidada_Consolidated_2023!I40/Fat_Conv_Tep_Medio!N$11</f>
        <v>1313.9556778164542</v>
      </c>
      <c r="J40" s="32">
        <f>Consolidada_Consolidated_2023!J40/Fat_Conv_Tep_Medio!N$38</f>
        <v>0</v>
      </c>
      <c r="K40" s="32">
        <f>Consolidada_Consolidated_2023!K40/Fat_Conv_Tep_Medio!N$36</f>
        <v>0</v>
      </c>
      <c r="L40" s="32">
        <f>Consolidada_Consolidated_2023!L40/Fat_Conv_Tep_Medio!N$37</f>
        <v>0</v>
      </c>
      <c r="M40" s="32">
        <f>Consolidada_Consolidated_2023!M40/Fat_Conv_Tep_Medio!N$10</f>
        <v>0</v>
      </c>
      <c r="N40" s="32">
        <f>Consolidada_Consolidated_2023!N40/Fat_Conv_Tep_Medio!N$8</f>
        <v>0</v>
      </c>
      <c r="O40" s="32">
        <f>Consolidada_Consolidated_2023!O40/Fat_Conv_Tep_Medio!N$40</f>
        <v>0</v>
      </c>
      <c r="P40" s="32">
        <f t="shared" si="0"/>
        <v>0</v>
      </c>
      <c r="Q40" s="32">
        <f>Consolidada_Consolidated_2023!Q40/Fat_Conv_Tep_Medio!N$45</f>
        <v>0</v>
      </c>
      <c r="R40" s="33"/>
      <c r="S40" s="32">
        <f>Consolidada_Consolidated_2023!S40/Fat_Conv_Tep_Medio!N$43</f>
        <v>11.422129</v>
      </c>
      <c r="T40" s="32">
        <f>Consolidada_Consolidated_2023!T40/Fat_Conv_Tep_Medio!N$42</f>
        <v>0</v>
      </c>
      <c r="U40" s="32">
        <f>Consolidada_Consolidated_2023!U40/Fat_Conv_Tep_Medio!N$34</f>
        <v>0</v>
      </c>
      <c r="V40" s="32">
        <f>Consolidada_Consolidated_2023!V40/Fat_Conv_Tep_Medio!N$34</f>
        <v>0</v>
      </c>
      <c r="W40" s="32">
        <f>Consolidada_Consolidated_2023!W40/Fat_Conv_Tep_Medio!N$31</f>
        <v>0.98831702898550722</v>
      </c>
      <c r="X40" s="32">
        <f>Consolidada_Consolidated_2023!X40/Fat_Conv_Tep_Medio!N$41</f>
        <v>0</v>
      </c>
      <c r="Y40" s="32">
        <f>Consolidada_Consolidated_2023!Y40/Fat_Conv_Tep_Medio!N$49</f>
        <v>0</v>
      </c>
      <c r="Z40" s="32">
        <f>Consolidada_Consolidated_2023!Z40/Fat_Conv_Tep_Medio!N$29</f>
        <v>377.55599999999998</v>
      </c>
      <c r="AA40" s="32">
        <f>Consolidada_Consolidated_2023!AA40/Fat_Conv_Tep_Medio!N$24</f>
        <v>1960.7493652173914</v>
      </c>
      <c r="AB40" s="32">
        <f>Consolidada_Consolidated_2023!AB40/Fat_Conv_Tep_Medio!N$26</f>
        <v>2873.2648992978989</v>
      </c>
      <c r="AC40" s="32">
        <f>Consolidada_Consolidated_2023!AC40/Fat_Conv_Tep_Medio!N$23</f>
        <v>0</v>
      </c>
      <c r="AD40" s="32">
        <f>Consolidada_Consolidated_2023!AD40/Fat_Conv_Tep_Medio!N$5</f>
        <v>0</v>
      </c>
      <c r="AE40" s="32">
        <f>Consolidada_Consolidated_2023!AE40/Fat_Conv_Tep_Medio!N$6</f>
        <v>0</v>
      </c>
      <c r="AF40" s="32">
        <f t="shared" si="1"/>
        <v>0</v>
      </c>
      <c r="AG40" s="32">
        <f>Consolidada_Consolidated_2023!AG40/Fat_Conv_Tep_Medio!N$46</f>
        <v>0</v>
      </c>
      <c r="AH40" s="32">
        <f>Consolidada_Consolidated_2023!AH40/Fat_Conv_Tep_Medio!N$47</f>
        <v>0</v>
      </c>
      <c r="AI40" s="32">
        <f>Consolidada_Consolidated_2023!AI40/Fat_Conv_Tep_Medio!N$4</f>
        <v>0</v>
      </c>
      <c r="AJ40" s="34"/>
      <c r="AK40" s="35"/>
    </row>
    <row r="41" spans="3:37" x14ac:dyDescent="0.25">
      <c r="C41" s="40" t="s">
        <v>181</v>
      </c>
      <c r="D41" s="32">
        <f>Consolidada_Consolidated_2023!D41/Fat_Conv_Tep_Medio!N$48</f>
        <v>0</v>
      </c>
      <c r="E41" s="32">
        <f>Consolidada_Consolidated_2023!E41/Fat_Conv_Tep_Medio!N$33</f>
        <v>0</v>
      </c>
      <c r="F41" s="32">
        <f>Consolidada_Consolidated_2023!F41/Fat_Conv_Tep_Medio!N$32</f>
        <v>0</v>
      </c>
      <c r="G41" s="32">
        <f>Consolidada_Consolidated_2023!G41/Fat_Conv_Tep_Medio!N$32</f>
        <v>0</v>
      </c>
      <c r="H41" s="32">
        <f>Consolidada_Consolidated_2023!H41/Fat_Conv_Tep_Medio!N$18</f>
        <v>0</v>
      </c>
      <c r="I41" s="32">
        <f>Consolidada_Consolidated_2023!I41/Fat_Conv_Tep_Medio!N$11</f>
        <v>0</v>
      </c>
      <c r="J41" s="32">
        <f>Consolidada_Consolidated_2023!J41/Fat_Conv_Tep_Medio!N$38</f>
        <v>0</v>
      </c>
      <c r="K41" s="32">
        <f>Consolidada_Consolidated_2023!K41/Fat_Conv_Tep_Medio!N$36</f>
        <v>0</v>
      </c>
      <c r="L41" s="32">
        <f>Consolidada_Consolidated_2023!L41/Fat_Conv_Tep_Medio!N$37</f>
        <v>0</v>
      </c>
      <c r="M41" s="32">
        <f>Consolidada_Consolidated_2023!M41/Fat_Conv_Tep_Medio!N$10</f>
        <v>0</v>
      </c>
      <c r="N41" s="32">
        <f>Consolidada_Consolidated_2023!N41/Fat_Conv_Tep_Medio!N$8</f>
        <v>0</v>
      </c>
      <c r="O41" s="32">
        <f>Consolidada_Consolidated_2023!O41/Fat_Conv_Tep_Medio!N$40</f>
        <v>0</v>
      </c>
      <c r="P41" s="32">
        <f t="shared" si="0"/>
        <v>0</v>
      </c>
      <c r="Q41" s="32">
        <f>Consolidada_Consolidated_2023!Q41/Fat_Conv_Tep_Medio!N$45</f>
        <v>0</v>
      </c>
      <c r="R41" s="33"/>
      <c r="S41" s="32">
        <f>Consolidada_Consolidated_2023!S41/Fat_Conv_Tep_Medio!N$43</f>
        <v>0</v>
      </c>
      <c r="T41" s="32">
        <f>Consolidada_Consolidated_2023!T41/Fat_Conv_Tep_Medio!N$42</f>
        <v>6.5629999999999994E-2</v>
      </c>
      <c r="U41" s="32">
        <f>Consolidada_Consolidated_2023!U41/Fat_Conv_Tep_Medio!N$34</f>
        <v>0</v>
      </c>
      <c r="V41" s="32">
        <f>Consolidada_Consolidated_2023!V41/Fat_Conv_Tep_Medio!N$34</f>
        <v>0</v>
      </c>
      <c r="W41" s="32">
        <f>Consolidada_Consolidated_2023!W41/Fat_Conv_Tep_Medio!N$31</f>
        <v>0</v>
      </c>
      <c r="X41" s="32">
        <f>Consolidada_Consolidated_2023!X41/Fat_Conv_Tep_Medio!N$41</f>
        <v>0</v>
      </c>
      <c r="Y41" s="32">
        <f>Consolidada_Consolidated_2023!Y41/Fat_Conv_Tep_Medio!N$49</f>
        <v>0</v>
      </c>
      <c r="Z41" s="32">
        <f>Consolidada_Consolidated_2023!Z41/Fat_Conv_Tep_Medio!N$29</f>
        <v>0</v>
      </c>
      <c r="AA41" s="32">
        <f>Consolidada_Consolidated_2023!AA41/Fat_Conv_Tep_Medio!N$24</f>
        <v>0</v>
      </c>
      <c r="AB41" s="32">
        <f>Consolidada_Consolidated_2023!AB41/Fat_Conv_Tep_Medio!N$26</f>
        <v>0</v>
      </c>
      <c r="AC41" s="32">
        <f>Consolidada_Consolidated_2023!AC41/Fat_Conv_Tep_Medio!N$23</f>
        <v>0</v>
      </c>
      <c r="AD41" s="32">
        <f>Consolidada_Consolidated_2023!AD41/Fat_Conv_Tep_Medio!N$5</f>
        <v>0</v>
      </c>
      <c r="AE41" s="32">
        <f>Consolidada_Consolidated_2023!AE41/Fat_Conv_Tep_Medio!N$6</f>
        <v>0</v>
      </c>
      <c r="AF41" s="32">
        <f t="shared" si="1"/>
        <v>0</v>
      </c>
      <c r="AG41" s="32">
        <f>Consolidada_Consolidated_2023!AG41/Fat_Conv_Tep_Medio!N$46</f>
        <v>0</v>
      </c>
      <c r="AH41" s="32">
        <f>Consolidada_Consolidated_2023!AH41/Fat_Conv_Tep_Medio!N$47</f>
        <v>0</v>
      </c>
      <c r="AI41" s="32">
        <f>Consolidada_Consolidated_2023!AI41/Fat_Conv_Tep_Medio!N$4</f>
        <v>0</v>
      </c>
      <c r="AJ41" s="34"/>
      <c r="AK41" s="35"/>
    </row>
    <row r="42" spans="3:37" ht="28.5" customHeight="1" x14ac:dyDescent="0.25">
      <c r="C42" s="41" t="s">
        <v>182</v>
      </c>
      <c r="D42" s="32">
        <f>Consolidada_Consolidated_2023!D42/Fat_Conv_Tep_Medio!N$48</f>
        <v>0</v>
      </c>
      <c r="E42" s="32">
        <f>Consolidada_Consolidated_2023!E42/Fat_Conv_Tep_Medio!N$33</f>
        <v>0</v>
      </c>
      <c r="F42" s="32">
        <f>Consolidada_Consolidated_2023!F42/Fat_Conv_Tep_Medio!N$32</f>
        <v>324.846968</v>
      </c>
      <c r="G42" s="32">
        <f>Consolidada_Consolidated_2023!G42/Fat_Conv_Tep_Medio!N$32</f>
        <v>324.846968</v>
      </c>
      <c r="H42" s="32">
        <f>Consolidada_Consolidated_2023!H42/Fat_Conv_Tep_Medio!N$18</f>
        <v>317.10556733382265</v>
      </c>
      <c r="I42" s="32">
        <f>Consolidada_Consolidated_2023!I42/Fat_Conv_Tep_Medio!N$11</f>
        <v>0</v>
      </c>
      <c r="J42" s="32">
        <f>Consolidada_Consolidated_2023!J42/Fat_Conv_Tep_Medio!N$38</f>
        <v>0</v>
      </c>
      <c r="K42" s="32">
        <f>Consolidada_Consolidated_2023!K42/Fat_Conv_Tep_Medio!N$36</f>
        <v>0</v>
      </c>
      <c r="L42" s="32">
        <f>Consolidada_Consolidated_2023!L42/Fat_Conv_Tep_Medio!N$37</f>
        <v>0</v>
      </c>
      <c r="M42" s="32">
        <f>Consolidada_Consolidated_2023!M42/Fat_Conv_Tep_Medio!N$10</f>
        <v>0</v>
      </c>
      <c r="N42" s="32">
        <f>Consolidada_Consolidated_2023!N42/Fat_Conv_Tep_Medio!N$8</f>
        <v>0</v>
      </c>
      <c r="O42" s="32">
        <f>Consolidada_Consolidated_2023!O42/Fat_Conv_Tep_Medio!N$40</f>
        <v>0</v>
      </c>
      <c r="P42" s="32">
        <f t="shared" si="0"/>
        <v>0</v>
      </c>
      <c r="Q42" s="32">
        <f>Consolidada_Consolidated_2023!Q42/Fat_Conv_Tep_Medio!N$45</f>
        <v>0</v>
      </c>
      <c r="R42" s="33"/>
      <c r="S42" s="32">
        <f>Consolidada_Consolidated_2023!S42/Fat_Conv_Tep_Medio!N$43</f>
        <v>25.728918</v>
      </c>
      <c r="T42" s="32">
        <f>Consolidada_Consolidated_2023!T42/Fat_Conv_Tep_Medio!N$42</f>
        <v>0</v>
      </c>
      <c r="U42" s="32">
        <f>Consolidada_Consolidated_2023!U42/Fat_Conv_Tep_Medio!N$34</f>
        <v>0</v>
      </c>
      <c r="V42" s="32">
        <f>Consolidada_Consolidated_2023!V42/Fat_Conv_Tep_Medio!N$34</f>
        <v>0</v>
      </c>
      <c r="W42" s="32">
        <f>Consolidada_Consolidated_2023!W42/Fat_Conv_Tep_Medio!N$31</f>
        <v>0.28764311594202902</v>
      </c>
      <c r="X42" s="32">
        <f>Consolidada_Consolidated_2023!X42/Fat_Conv_Tep_Medio!N$41</f>
        <v>0</v>
      </c>
      <c r="Y42" s="32">
        <f>Consolidada_Consolidated_2023!Y42/Fat_Conv_Tep_Medio!N$49</f>
        <v>0</v>
      </c>
      <c r="Z42" s="32">
        <f>Consolidada_Consolidated_2023!Z42/Fat_Conv_Tep_Medio!N$29</f>
        <v>0</v>
      </c>
      <c r="AA42" s="32">
        <f>Consolidada_Consolidated_2023!AA42/Fat_Conv_Tep_Medio!N$24</f>
        <v>0</v>
      </c>
      <c r="AB42" s="32">
        <f>Consolidada_Consolidated_2023!AB42/Fat_Conv_Tep_Medio!N$26</f>
        <v>2517.0869040033635</v>
      </c>
      <c r="AC42" s="32">
        <f>Consolidada_Consolidated_2023!AC42/Fat_Conv_Tep_Medio!N$23</f>
        <v>0</v>
      </c>
      <c r="AD42" s="32">
        <f>Consolidada_Consolidated_2023!AD42/Fat_Conv_Tep_Medio!N$5</f>
        <v>0</v>
      </c>
      <c r="AE42" s="32">
        <f>Consolidada_Consolidated_2023!AE42/Fat_Conv_Tep_Medio!N$6</f>
        <v>0</v>
      </c>
      <c r="AF42" s="32">
        <f t="shared" si="1"/>
        <v>0</v>
      </c>
      <c r="AG42" s="32">
        <f>Consolidada_Consolidated_2023!AG42/Fat_Conv_Tep_Medio!N$46</f>
        <v>0</v>
      </c>
      <c r="AH42" s="32">
        <f>Consolidada_Consolidated_2023!AH42/Fat_Conv_Tep_Medio!N$47</f>
        <v>0</v>
      </c>
      <c r="AI42" s="32">
        <f>Consolidada_Consolidated_2023!AI42/Fat_Conv_Tep_Medio!N$4</f>
        <v>0</v>
      </c>
      <c r="AJ42" s="34"/>
      <c r="AK42" s="35"/>
    </row>
    <row r="43" spans="3:37" ht="24" customHeight="1" x14ac:dyDescent="0.25">
      <c r="C43" s="41" t="s">
        <v>183</v>
      </c>
      <c r="D43" s="32">
        <f>Consolidada_Consolidated_2023!D43/Fat_Conv_Tep_Medio!N$48</f>
        <v>0</v>
      </c>
      <c r="E43" s="32">
        <f>Consolidada_Consolidated_2023!E43/Fat_Conv_Tep_Medio!N$33</f>
        <v>0</v>
      </c>
      <c r="F43" s="32">
        <f>Consolidada_Consolidated_2023!F43/Fat_Conv_Tep_Medio!N$32</f>
        <v>0.19781769299999996</v>
      </c>
      <c r="G43" s="32">
        <f>Consolidada_Consolidated_2023!G43/Fat_Conv_Tep_Medio!N$32</f>
        <v>0.19781769299999996</v>
      </c>
      <c r="H43" s="32">
        <f>Consolidada_Consolidated_2023!H43/Fat_Conv_Tep_Medio!N$18</f>
        <v>0</v>
      </c>
      <c r="I43" s="32">
        <f>Consolidada_Consolidated_2023!I43/Fat_Conv_Tep_Medio!N$11</f>
        <v>0</v>
      </c>
      <c r="J43" s="32">
        <f>Consolidada_Consolidated_2023!J43/Fat_Conv_Tep_Medio!N$38</f>
        <v>0</v>
      </c>
      <c r="K43" s="32">
        <f>Consolidada_Consolidated_2023!K43/Fat_Conv_Tep_Medio!N$36</f>
        <v>0</v>
      </c>
      <c r="L43" s="32">
        <f>Consolidada_Consolidated_2023!L43/Fat_Conv_Tep_Medio!N$37</f>
        <v>0</v>
      </c>
      <c r="M43" s="32">
        <f>Consolidada_Consolidated_2023!M43/Fat_Conv_Tep_Medio!N$10</f>
        <v>0</v>
      </c>
      <c r="N43" s="32">
        <f>Consolidada_Consolidated_2023!N43/Fat_Conv_Tep_Medio!N$8</f>
        <v>0</v>
      </c>
      <c r="O43" s="32">
        <f>Consolidada_Consolidated_2023!O43/Fat_Conv_Tep_Medio!N$40</f>
        <v>0</v>
      </c>
      <c r="P43" s="32">
        <f t="shared" si="0"/>
        <v>0</v>
      </c>
      <c r="Q43" s="32">
        <f>Consolidada_Consolidated_2023!Q43/Fat_Conv_Tep_Medio!N$45</f>
        <v>0</v>
      </c>
      <c r="R43" s="33"/>
      <c r="S43" s="32">
        <f>Consolidada_Consolidated_2023!S43/Fat_Conv_Tep_Medio!N$43</f>
        <v>0</v>
      </c>
      <c r="T43" s="32">
        <f>Consolidada_Consolidated_2023!T43/Fat_Conv_Tep_Medio!N$42</f>
        <v>0</v>
      </c>
      <c r="U43" s="32">
        <f>Consolidada_Consolidated_2023!U43/Fat_Conv_Tep_Medio!N$34</f>
        <v>0</v>
      </c>
      <c r="V43" s="32">
        <f>Consolidada_Consolidated_2023!V43/Fat_Conv_Tep_Medio!N$34</f>
        <v>0</v>
      </c>
      <c r="W43" s="32">
        <f>Consolidada_Consolidated_2023!W43/Fat_Conv_Tep_Medio!N$31</f>
        <v>1.0466666666666666</v>
      </c>
      <c r="X43" s="32">
        <f>Consolidada_Consolidated_2023!X43/Fat_Conv_Tep_Medio!N$41</f>
        <v>0</v>
      </c>
      <c r="Y43" s="32">
        <f>Consolidada_Consolidated_2023!Y43/Fat_Conv_Tep_Medio!N$49</f>
        <v>0</v>
      </c>
      <c r="Z43" s="32">
        <f>Consolidada_Consolidated_2023!Z43/Fat_Conv_Tep_Medio!N$29</f>
        <v>0</v>
      </c>
      <c r="AA43" s="32">
        <f>Consolidada_Consolidated_2023!AA43/Fat_Conv_Tep_Medio!N$24</f>
        <v>0</v>
      </c>
      <c r="AB43" s="32">
        <f>Consolidada_Consolidated_2023!AB43/Fat_Conv_Tep_Medio!N$26</f>
        <v>0</v>
      </c>
      <c r="AC43" s="32">
        <f>Consolidada_Consolidated_2023!AC43/Fat_Conv_Tep_Medio!N$23</f>
        <v>0</v>
      </c>
      <c r="AD43" s="32">
        <f>Consolidada_Consolidated_2023!AD43/Fat_Conv_Tep_Medio!N$5</f>
        <v>0</v>
      </c>
      <c r="AE43" s="32">
        <f>Consolidada_Consolidated_2023!AE43/Fat_Conv_Tep_Medio!N$6</f>
        <v>0</v>
      </c>
      <c r="AF43" s="32">
        <f t="shared" si="1"/>
        <v>0</v>
      </c>
      <c r="AG43" s="32">
        <f>Consolidada_Consolidated_2023!AG43/Fat_Conv_Tep_Medio!N$46</f>
        <v>0</v>
      </c>
      <c r="AH43" s="32">
        <f>Consolidada_Consolidated_2023!AH43/Fat_Conv_Tep_Medio!N$47</f>
        <v>0</v>
      </c>
      <c r="AI43" s="32">
        <f>Consolidada_Consolidated_2023!AI43/Fat_Conv_Tep_Medio!N$4</f>
        <v>0</v>
      </c>
      <c r="AJ43" s="34"/>
      <c r="AK43" s="35"/>
    </row>
    <row r="44" spans="3:37" x14ac:dyDescent="0.25">
      <c r="C44" s="40" t="s">
        <v>184</v>
      </c>
      <c r="D44" s="32">
        <f>Consolidada_Consolidated_2023!D44/Fat_Conv_Tep_Medio!N$48</f>
        <v>0</v>
      </c>
      <c r="E44" s="32">
        <f>Consolidada_Consolidated_2023!E44/Fat_Conv_Tep_Medio!N$33</f>
        <v>0</v>
      </c>
      <c r="F44" s="32">
        <f>Consolidada_Consolidated_2023!F44/Fat_Conv_Tep_Medio!N$32</f>
        <v>5.5535930000000002</v>
      </c>
      <c r="G44" s="32">
        <f>Consolidada_Consolidated_2023!G44/Fat_Conv_Tep_Medio!N$32</f>
        <v>5.5535930000000002</v>
      </c>
      <c r="H44" s="32">
        <f>Consolidada_Consolidated_2023!H44/Fat_Conv_Tep_Medio!N$18</f>
        <v>0</v>
      </c>
      <c r="I44" s="32">
        <f>Consolidada_Consolidated_2023!I44/Fat_Conv_Tep_Medio!N$11</f>
        <v>0</v>
      </c>
      <c r="J44" s="32">
        <f>Consolidada_Consolidated_2023!J44/Fat_Conv_Tep_Medio!N$38</f>
        <v>0</v>
      </c>
      <c r="K44" s="32">
        <f>Consolidada_Consolidated_2023!K44/Fat_Conv_Tep_Medio!N$36</f>
        <v>0</v>
      </c>
      <c r="L44" s="32">
        <f>Consolidada_Consolidated_2023!L44/Fat_Conv_Tep_Medio!N$37</f>
        <v>0</v>
      </c>
      <c r="M44" s="32">
        <f>Consolidada_Consolidated_2023!M44/Fat_Conv_Tep_Medio!N$10</f>
        <v>0</v>
      </c>
      <c r="N44" s="32">
        <f>Consolidada_Consolidated_2023!N44/Fat_Conv_Tep_Medio!N$8</f>
        <v>0</v>
      </c>
      <c r="O44" s="32">
        <f>Consolidada_Consolidated_2023!O44/Fat_Conv_Tep_Medio!N$40</f>
        <v>0</v>
      </c>
      <c r="P44" s="32">
        <f t="shared" si="0"/>
        <v>0</v>
      </c>
      <c r="Q44" s="32">
        <f>Consolidada_Consolidated_2023!Q44/Fat_Conv_Tep_Medio!N$45</f>
        <v>0</v>
      </c>
      <c r="R44" s="33"/>
      <c r="S44" s="32">
        <f>Consolidada_Consolidated_2023!S44/Fat_Conv_Tep_Medio!N$43</f>
        <v>0</v>
      </c>
      <c r="T44" s="32">
        <f>Consolidada_Consolidated_2023!T44/Fat_Conv_Tep_Medio!N$42</f>
        <v>0</v>
      </c>
      <c r="U44" s="32">
        <f>Consolidada_Consolidated_2023!U44/Fat_Conv_Tep_Medio!N$34</f>
        <v>0</v>
      </c>
      <c r="V44" s="32">
        <f>Consolidada_Consolidated_2023!V44/Fat_Conv_Tep_Medio!N$34</f>
        <v>0</v>
      </c>
      <c r="W44" s="32">
        <f>Consolidada_Consolidated_2023!W44/Fat_Conv_Tep_Medio!N$31</f>
        <v>0.13262681159420289</v>
      </c>
      <c r="X44" s="32">
        <f>Consolidada_Consolidated_2023!X44/Fat_Conv_Tep_Medio!N$41</f>
        <v>0</v>
      </c>
      <c r="Y44" s="32">
        <f>Consolidada_Consolidated_2023!Y44/Fat_Conv_Tep_Medio!N$49</f>
        <v>0</v>
      </c>
      <c r="Z44" s="32">
        <f>Consolidada_Consolidated_2023!Z44/Fat_Conv_Tep_Medio!N$29</f>
        <v>0</v>
      </c>
      <c r="AA44" s="32">
        <f>Consolidada_Consolidated_2023!AA44/Fat_Conv_Tep_Medio!N$24</f>
        <v>0</v>
      </c>
      <c r="AB44" s="32">
        <f>Consolidada_Consolidated_2023!AB44/Fat_Conv_Tep_Medio!N$26</f>
        <v>509.49213186901983</v>
      </c>
      <c r="AC44" s="32">
        <f>Consolidada_Consolidated_2023!AC44/Fat_Conv_Tep_Medio!N$23</f>
        <v>0</v>
      </c>
      <c r="AD44" s="32">
        <f>Consolidada_Consolidated_2023!AD44/Fat_Conv_Tep_Medio!N$5</f>
        <v>0</v>
      </c>
      <c r="AE44" s="32">
        <f>Consolidada_Consolidated_2023!AE44/Fat_Conv_Tep_Medio!N$6</f>
        <v>0</v>
      </c>
      <c r="AF44" s="32">
        <f t="shared" si="1"/>
        <v>0</v>
      </c>
      <c r="AG44" s="32">
        <f>Consolidada_Consolidated_2023!AG44/Fat_Conv_Tep_Medio!N$46</f>
        <v>0</v>
      </c>
      <c r="AH44" s="32">
        <f>Consolidada_Consolidated_2023!AH44/Fat_Conv_Tep_Medio!N$47</f>
        <v>0</v>
      </c>
      <c r="AI44" s="32">
        <f>Consolidada_Consolidated_2023!AI44/Fat_Conv_Tep_Medio!N$4</f>
        <v>44.081824561403508</v>
      </c>
      <c r="AJ44" s="34"/>
      <c r="AK44" s="35"/>
    </row>
    <row r="45" spans="3:37" x14ac:dyDescent="0.25">
      <c r="C45" s="40" t="s">
        <v>185</v>
      </c>
      <c r="D45" s="32">
        <f>Consolidada_Consolidated_2023!D45/Fat_Conv_Tep_Medio!N$48</f>
        <v>0</v>
      </c>
      <c r="E45" s="32">
        <f>Consolidada_Consolidated_2023!E45/Fat_Conv_Tep_Medio!N$33</f>
        <v>0</v>
      </c>
      <c r="F45" s="32">
        <f>Consolidada_Consolidated_2023!F45/Fat_Conv_Tep_Medio!N$32</f>
        <v>12.532072171999999</v>
      </c>
      <c r="G45" s="32">
        <f>Consolidada_Consolidated_2023!G45/Fat_Conv_Tep_Medio!N$32</f>
        <v>12.532072171999999</v>
      </c>
      <c r="H45" s="32">
        <f>Consolidada_Consolidated_2023!H45/Fat_Conv_Tep_Medio!N$18</f>
        <v>0</v>
      </c>
      <c r="I45" s="32">
        <f>Consolidada_Consolidated_2023!I45/Fat_Conv_Tep_Medio!N$11</f>
        <v>0</v>
      </c>
      <c r="J45" s="32">
        <f>Consolidada_Consolidated_2023!J45/Fat_Conv_Tep_Medio!N$38</f>
        <v>0</v>
      </c>
      <c r="K45" s="32">
        <f>Consolidada_Consolidated_2023!K45/Fat_Conv_Tep_Medio!N$36</f>
        <v>0</v>
      </c>
      <c r="L45" s="32">
        <f>Consolidada_Consolidated_2023!L45/Fat_Conv_Tep_Medio!N$37</f>
        <v>0</v>
      </c>
      <c r="M45" s="32">
        <f>Consolidada_Consolidated_2023!M45/Fat_Conv_Tep_Medio!N$10</f>
        <v>1224.1056910569105</v>
      </c>
      <c r="N45" s="32">
        <f>Consolidada_Consolidated_2023!N45/Fat_Conv_Tep_Medio!N$8</f>
        <v>387.20964865410582</v>
      </c>
      <c r="O45" s="32">
        <f>Consolidada_Consolidated_2023!O45/Fat_Conv_Tep_Medio!N$40</f>
        <v>0</v>
      </c>
      <c r="P45" s="32">
        <f t="shared" si="0"/>
        <v>1611.3153397110163</v>
      </c>
      <c r="Q45" s="32">
        <f>Consolidada_Consolidated_2023!Q45/Fat_Conv_Tep_Medio!N$45</f>
        <v>0</v>
      </c>
      <c r="R45" s="33"/>
      <c r="S45" s="32">
        <f>Consolidada_Consolidated_2023!S45/Fat_Conv_Tep_Medio!N$43</f>
        <v>4.6289999999999996</v>
      </c>
      <c r="T45" s="32">
        <f>Consolidada_Consolidated_2023!T45/Fat_Conv_Tep_Medio!N$42</f>
        <v>0</v>
      </c>
      <c r="U45" s="32">
        <f>Consolidada_Consolidated_2023!U45/Fat_Conv_Tep_Medio!N$34</f>
        <v>0</v>
      </c>
      <c r="V45" s="32">
        <f>Consolidada_Consolidated_2023!V45/Fat_Conv_Tep_Medio!N$34</f>
        <v>0</v>
      </c>
      <c r="W45" s="32">
        <f>Consolidada_Consolidated_2023!W45/Fat_Conv_Tep_Medio!N$31</f>
        <v>4.6263931159420286</v>
      </c>
      <c r="X45" s="32">
        <f>Consolidada_Consolidated_2023!X45/Fat_Conv_Tep_Medio!N$41</f>
        <v>0</v>
      </c>
      <c r="Y45" s="32">
        <f>Consolidada_Consolidated_2023!Y45/Fat_Conv_Tep_Medio!N$49</f>
        <v>0</v>
      </c>
      <c r="Z45" s="32">
        <f>Consolidada_Consolidated_2023!Z45/Fat_Conv_Tep_Medio!N$29</f>
        <v>0</v>
      </c>
      <c r="AA45" s="32">
        <f>Consolidada_Consolidated_2023!AA45/Fat_Conv_Tep_Medio!N$24</f>
        <v>0</v>
      </c>
      <c r="AB45" s="32">
        <f>Consolidada_Consolidated_2023!AB45/Fat_Conv_Tep_Medio!N$26</f>
        <v>321.59793726140231</v>
      </c>
      <c r="AC45" s="32">
        <f>Consolidada_Consolidated_2023!AC45/Fat_Conv_Tep_Medio!N$23</f>
        <v>0</v>
      </c>
      <c r="AD45" s="32">
        <f>Consolidada_Consolidated_2023!AD45/Fat_Conv_Tep_Medio!N$5</f>
        <v>0</v>
      </c>
      <c r="AE45" s="32">
        <f>Consolidada_Consolidated_2023!AE45/Fat_Conv_Tep_Medio!N$6</f>
        <v>0</v>
      </c>
      <c r="AF45" s="32">
        <f t="shared" si="1"/>
        <v>0</v>
      </c>
      <c r="AG45" s="32">
        <f>Consolidada_Consolidated_2023!AG45/Fat_Conv_Tep_Medio!N$46</f>
        <v>0</v>
      </c>
      <c r="AH45" s="32">
        <f>Consolidada_Consolidated_2023!AH45/Fat_Conv_Tep_Medio!N$47</f>
        <v>0</v>
      </c>
      <c r="AI45" s="32">
        <f>Consolidada_Consolidated_2023!AI45/Fat_Conv_Tep_Medio!N$4</f>
        <v>0</v>
      </c>
      <c r="AJ45" s="34"/>
      <c r="AK45" s="35"/>
    </row>
    <row r="46" spans="3:37" x14ac:dyDescent="0.25">
      <c r="C46" s="40" t="s">
        <v>186</v>
      </c>
      <c r="D46" s="32">
        <f>Consolidada_Consolidated_2023!D46/Fat_Conv_Tep_Medio!N$48</f>
        <v>0</v>
      </c>
      <c r="E46" s="32">
        <f>Consolidada_Consolidated_2023!E46/Fat_Conv_Tep_Medio!N$33</f>
        <v>0</v>
      </c>
      <c r="F46" s="32">
        <f>Consolidada_Consolidated_2023!F46/Fat_Conv_Tep_Medio!N$32</f>
        <v>0</v>
      </c>
      <c r="G46" s="32">
        <f>Consolidada_Consolidated_2023!G46/Fat_Conv_Tep_Medio!N$32</f>
        <v>0</v>
      </c>
      <c r="H46" s="32">
        <f>Consolidada_Consolidated_2023!H46/Fat_Conv_Tep_Medio!N$18</f>
        <v>0</v>
      </c>
      <c r="I46" s="32">
        <f>Consolidada_Consolidated_2023!I46/Fat_Conv_Tep_Medio!N$11</f>
        <v>0</v>
      </c>
      <c r="J46" s="32">
        <f>Consolidada_Consolidated_2023!J46/Fat_Conv_Tep_Medio!N$38</f>
        <v>0</v>
      </c>
      <c r="K46" s="32">
        <f>Consolidada_Consolidated_2023!K46/Fat_Conv_Tep_Medio!N$36</f>
        <v>0</v>
      </c>
      <c r="L46" s="32">
        <f>Consolidada_Consolidated_2023!L46/Fat_Conv_Tep_Medio!N$37</f>
        <v>0</v>
      </c>
      <c r="M46" s="32">
        <f>Consolidada_Consolidated_2023!M46/Fat_Conv_Tep_Medio!N$10</f>
        <v>0</v>
      </c>
      <c r="N46" s="32">
        <f>Consolidada_Consolidated_2023!N46/Fat_Conv_Tep_Medio!N$8</f>
        <v>0</v>
      </c>
      <c r="O46" s="32">
        <f>Consolidada_Consolidated_2023!O46/Fat_Conv_Tep_Medio!N$40</f>
        <v>0</v>
      </c>
      <c r="P46" s="32">
        <f t="shared" si="0"/>
        <v>0</v>
      </c>
      <c r="Q46" s="32">
        <f>Consolidada_Consolidated_2023!Q46/Fat_Conv_Tep_Medio!N$45</f>
        <v>0</v>
      </c>
      <c r="R46" s="33"/>
      <c r="S46" s="32">
        <f>Consolidada_Consolidated_2023!S46/Fat_Conv_Tep_Medio!N$43</f>
        <v>0</v>
      </c>
      <c r="T46" s="32">
        <f>Consolidada_Consolidated_2023!T46/Fat_Conv_Tep_Medio!N$42</f>
        <v>0</v>
      </c>
      <c r="U46" s="32">
        <f>Consolidada_Consolidated_2023!U46/Fat_Conv_Tep_Medio!N$34</f>
        <v>0</v>
      </c>
      <c r="V46" s="32">
        <f>Consolidada_Consolidated_2023!V46/Fat_Conv_Tep_Medio!N$34</f>
        <v>0</v>
      </c>
      <c r="W46" s="32">
        <f>Consolidada_Consolidated_2023!W46/Fat_Conv_Tep_Medio!N$31</f>
        <v>0</v>
      </c>
      <c r="X46" s="32">
        <f>Consolidada_Consolidated_2023!X46/Fat_Conv_Tep_Medio!N$41</f>
        <v>0</v>
      </c>
      <c r="Y46" s="32">
        <f>Consolidada_Consolidated_2023!Y46/Fat_Conv_Tep_Medio!N$49</f>
        <v>0</v>
      </c>
      <c r="Z46" s="32">
        <f>Consolidada_Consolidated_2023!Z46/Fat_Conv_Tep_Medio!N$29</f>
        <v>0</v>
      </c>
      <c r="AA46" s="32">
        <f>Consolidada_Consolidated_2023!AA46/Fat_Conv_Tep_Medio!N$24</f>
        <v>0</v>
      </c>
      <c r="AB46" s="32">
        <f>Consolidada_Consolidated_2023!AB46/Fat_Conv_Tep_Medio!N$26</f>
        <v>15.428843664999988</v>
      </c>
      <c r="AC46" s="32">
        <f>Consolidada_Consolidated_2023!AC46/Fat_Conv_Tep_Medio!N$23</f>
        <v>0</v>
      </c>
      <c r="AD46" s="32">
        <f>Consolidada_Consolidated_2023!AD46/Fat_Conv_Tep_Medio!N$5</f>
        <v>0</v>
      </c>
      <c r="AE46" s="32">
        <f>Consolidada_Consolidated_2023!AE46/Fat_Conv_Tep_Medio!N$6</f>
        <v>0</v>
      </c>
      <c r="AF46" s="32">
        <f t="shared" si="1"/>
        <v>0</v>
      </c>
      <c r="AG46" s="32">
        <f>Consolidada_Consolidated_2023!AG46/Fat_Conv_Tep_Medio!N$46</f>
        <v>0</v>
      </c>
      <c r="AH46" s="32">
        <f>Consolidada_Consolidated_2023!AH46/Fat_Conv_Tep_Medio!N$47</f>
        <v>0</v>
      </c>
      <c r="AI46" s="32">
        <f>Consolidada_Consolidated_2023!AI46/Fat_Conv_Tep_Medio!N$4</f>
        <v>0</v>
      </c>
      <c r="AJ46" s="34"/>
      <c r="AK46" s="35"/>
    </row>
    <row r="47" spans="3:37" x14ac:dyDescent="0.25">
      <c r="C47" s="40" t="s">
        <v>187</v>
      </c>
      <c r="D47" s="32">
        <f>Consolidada_Consolidated_2023!D47/Fat_Conv_Tep_Medio!N$48</f>
        <v>0</v>
      </c>
      <c r="E47" s="32">
        <f>Consolidada_Consolidated_2023!E47/Fat_Conv_Tep_Medio!N$33</f>
        <v>0</v>
      </c>
      <c r="F47" s="32">
        <f>Consolidada_Consolidated_2023!F47/Fat_Conv_Tep_Medio!N$32</f>
        <v>83.915884000000005</v>
      </c>
      <c r="G47" s="32">
        <f>Consolidada_Consolidated_2023!G47/Fat_Conv_Tep_Medio!N$32</f>
        <v>83.915884000000005</v>
      </c>
      <c r="H47" s="32">
        <f>Consolidada_Consolidated_2023!H47/Fat_Conv_Tep_Medio!N$18</f>
        <v>0</v>
      </c>
      <c r="I47" s="32">
        <f>Consolidada_Consolidated_2023!I47/Fat_Conv_Tep_Medio!N$11</f>
        <v>0</v>
      </c>
      <c r="J47" s="32">
        <f>Consolidada_Consolidated_2023!J47/Fat_Conv_Tep_Medio!N$38</f>
        <v>0</v>
      </c>
      <c r="K47" s="32">
        <f>Consolidada_Consolidated_2023!K47/Fat_Conv_Tep_Medio!N$36</f>
        <v>0</v>
      </c>
      <c r="L47" s="32">
        <f>Consolidada_Consolidated_2023!L47/Fat_Conv_Tep_Medio!N$37</f>
        <v>0</v>
      </c>
      <c r="M47" s="32">
        <f>Consolidada_Consolidated_2023!M47/Fat_Conv_Tep_Medio!N$10</f>
        <v>0</v>
      </c>
      <c r="N47" s="32">
        <f>Consolidada_Consolidated_2023!N47/Fat_Conv_Tep_Medio!N$8</f>
        <v>0</v>
      </c>
      <c r="O47" s="32">
        <f>Consolidada_Consolidated_2023!O47/Fat_Conv_Tep_Medio!N$40</f>
        <v>0</v>
      </c>
      <c r="P47" s="32">
        <f t="shared" si="0"/>
        <v>0</v>
      </c>
      <c r="Q47" s="32">
        <f>Consolidada_Consolidated_2023!Q47/Fat_Conv_Tep_Medio!N$45</f>
        <v>0</v>
      </c>
      <c r="R47" s="33"/>
      <c r="S47" s="32">
        <f>Consolidada_Consolidated_2023!S47/Fat_Conv_Tep_Medio!N$43</f>
        <v>34.331000000000003</v>
      </c>
      <c r="T47" s="32">
        <f>Consolidada_Consolidated_2023!T47/Fat_Conv_Tep_Medio!N$42</f>
        <v>9.2878100000000003</v>
      </c>
      <c r="U47" s="32">
        <f>Consolidada_Consolidated_2023!U47/Fat_Conv_Tep_Medio!N$34</f>
        <v>0</v>
      </c>
      <c r="V47" s="32">
        <f>Consolidada_Consolidated_2023!V47/Fat_Conv_Tep_Medio!N$34</f>
        <v>0</v>
      </c>
      <c r="W47" s="32">
        <f>Consolidada_Consolidated_2023!W47/Fat_Conv_Tep_Medio!N$31</f>
        <v>0.3928206521739131</v>
      </c>
      <c r="X47" s="32">
        <f>Consolidada_Consolidated_2023!X47/Fat_Conv_Tep_Medio!N$41</f>
        <v>0</v>
      </c>
      <c r="Y47" s="32">
        <f>Consolidada_Consolidated_2023!Y47/Fat_Conv_Tep_Medio!N$49</f>
        <v>0</v>
      </c>
      <c r="Z47" s="32">
        <f>Consolidada_Consolidated_2023!Z47/Fat_Conv_Tep_Medio!N$29</f>
        <v>0</v>
      </c>
      <c r="AA47" s="32">
        <f>Consolidada_Consolidated_2023!AA47/Fat_Conv_Tep_Medio!N$24</f>
        <v>0</v>
      </c>
      <c r="AB47" s="32">
        <f>Consolidada_Consolidated_2023!AB47/Fat_Conv_Tep_Medio!N$26</f>
        <v>1369.1307276087</v>
      </c>
      <c r="AC47" s="32">
        <f>Consolidada_Consolidated_2023!AC47/Fat_Conv_Tep_Medio!N$23</f>
        <v>0</v>
      </c>
      <c r="AD47" s="32">
        <f>Consolidada_Consolidated_2023!AD47/Fat_Conv_Tep_Medio!N$5</f>
        <v>0</v>
      </c>
      <c r="AE47" s="32">
        <f>Consolidada_Consolidated_2023!AE47/Fat_Conv_Tep_Medio!N$6</f>
        <v>0</v>
      </c>
      <c r="AF47" s="32">
        <f t="shared" si="1"/>
        <v>0</v>
      </c>
      <c r="AG47" s="32">
        <f>Consolidada_Consolidated_2023!AG47/Fat_Conv_Tep_Medio!N$46</f>
        <v>0</v>
      </c>
      <c r="AH47" s="32">
        <f>Consolidada_Consolidated_2023!AH47/Fat_Conv_Tep_Medio!N$47</f>
        <v>0</v>
      </c>
      <c r="AI47" s="32">
        <f>Consolidada_Consolidated_2023!AI47/Fat_Conv_Tep_Medio!N$4</f>
        <v>0</v>
      </c>
      <c r="AJ47" s="34"/>
      <c r="AK47" s="35"/>
    </row>
    <row r="48" spans="3:37" x14ac:dyDescent="0.25">
      <c r="C48" s="40" t="s">
        <v>188</v>
      </c>
      <c r="D48" s="32">
        <f>Consolidada_Consolidated_2023!D48/Fat_Conv_Tep_Medio!N$48</f>
        <v>0</v>
      </c>
      <c r="E48" s="32">
        <f>Consolidada_Consolidated_2023!E48/Fat_Conv_Tep_Medio!N$33</f>
        <v>0</v>
      </c>
      <c r="F48" s="32">
        <f>Consolidada_Consolidated_2023!F48/Fat_Conv_Tep_Medio!N$32</f>
        <v>65.782450999999995</v>
      </c>
      <c r="G48" s="32">
        <f>Consolidada_Consolidated_2023!G48/Fat_Conv_Tep_Medio!N$32</f>
        <v>65.782450999999995</v>
      </c>
      <c r="H48" s="32">
        <f>Consolidada_Consolidated_2023!H48/Fat_Conv_Tep_Medio!N$18</f>
        <v>0</v>
      </c>
      <c r="I48" s="32">
        <f>Consolidada_Consolidated_2023!I48/Fat_Conv_Tep_Medio!N$11</f>
        <v>0</v>
      </c>
      <c r="J48" s="32">
        <f>Consolidada_Consolidated_2023!J48/Fat_Conv_Tep_Medio!N$38</f>
        <v>0</v>
      </c>
      <c r="K48" s="32">
        <f>Consolidada_Consolidated_2023!K48/Fat_Conv_Tep_Medio!N$36</f>
        <v>0</v>
      </c>
      <c r="L48" s="32">
        <f>Consolidada_Consolidated_2023!L48/Fat_Conv_Tep_Medio!N$37</f>
        <v>0</v>
      </c>
      <c r="M48" s="32">
        <f>Consolidada_Consolidated_2023!M48/Fat_Conv_Tep_Medio!N$10</f>
        <v>0</v>
      </c>
      <c r="N48" s="32">
        <f>Consolidada_Consolidated_2023!N48/Fat_Conv_Tep_Medio!N$8</f>
        <v>0</v>
      </c>
      <c r="O48" s="32">
        <f>Consolidada_Consolidated_2023!O48/Fat_Conv_Tep_Medio!N$40</f>
        <v>0</v>
      </c>
      <c r="P48" s="32">
        <f t="shared" si="0"/>
        <v>0</v>
      </c>
      <c r="Q48" s="32">
        <f>Consolidada_Consolidated_2023!Q48/Fat_Conv_Tep_Medio!N$45</f>
        <v>0</v>
      </c>
      <c r="R48" s="33"/>
      <c r="S48" s="32">
        <f>Consolidada_Consolidated_2023!S48/Fat_Conv_Tep_Medio!N$43</f>
        <v>0</v>
      </c>
      <c r="T48" s="32">
        <f>Consolidada_Consolidated_2023!T48/Fat_Conv_Tep_Medio!N$42</f>
        <v>0</v>
      </c>
      <c r="U48" s="32">
        <f>Consolidada_Consolidated_2023!U48/Fat_Conv_Tep_Medio!N$34</f>
        <v>0</v>
      </c>
      <c r="V48" s="32">
        <f>Consolidada_Consolidated_2023!V48/Fat_Conv_Tep_Medio!N$34</f>
        <v>0</v>
      </c>
      <c r="W48" s="32">
        <f>Consolidada_Consolidated_2023!W48/Fat_Conv_Tep_Medio!N$31</f>
        <v>0.81698913043478261</v>
      </c>
      <c r="X48" s="32">
        <f>Consolidada_Consolidated_2023!X48/Fat_Conv_Tep_Medio!N$41</f>
        <v>0</v>
      </c>
      <c r="Y48" s="32">
        <f>Consolidada_Consolidated_2023!Y48/Fat_Conv_Tep_Medio!N$49</f>
        <v>0</v>
      </c>
      <c r="Z48" s="32">
        <f>Consolidada_Consolidated_2023!Z48/Fat_Conv_Tep_Medio!N$29</f>
        <v>0</v>
      </c>
      <c r="AA48" s="32">
        <f>Consolidada_Consolidated_2023!AA48/Fat_Conv_Tep_Medio!N$24</f>
        <v>0</v>
      </c>
      <c r="AB48" s="32">
        <f>Consolidada_Consolidated_2023!AB48/Fat_Conv_Tep_Medio!N$26</f>
        <v>0</v>
      </c>
      <c r="AC48" s="32">
        <f>Consolidada_Consolidated_2023!AC48/Fat_Conv_Tep_Medio!N$23</f>
        <v>0</v>
      </c>
      <c r="AD48" s="32">
        <f>Consolidada_Consolidated_2023!AD48/Fat_Conv_Tep_Medio!N$5</f>
        <v>0</v>
      </c>
      <c r="AE48" s="32">
        <f>Consolidada_Consolidated_2023!AE48/Fat_Conv_Tep_Medio!N$6</f>
        <v>0</v>
      </c>
      <c r="AF48" s="32">
        <f t="shared" si="1"/>
        <v>0</v>
      </c>
      <c r="AG48" s="32">
        <f>Consolidada_Consolidated_2023!AG48/Fat_Conv_Tep_Medio!N$46</f>
        <v>0</v>
      </c>
      <c r="AH48" s="32">
        <f>Consolidada_Consolidated_2023!AH48/Fat_Conv_Tep_Medio!N$47</f>
        <v>0</v>
      </c>
      <c r="AI48" s="32">
        <f>Consolidada_Consolidated_2023!AI48/Fat_Conv_Tep_Medio!N$4</f>
        <v>0</v>
      </c>
      <c r="AJ48" s="34"/>
      <c r="AK48" s="35"/>
    </row>
    <row r="49" spans="3:37" x14ac:dyDescent="0.25">
      <c r="C49" s="42" t="s">
        <v>189</v>
      </c>
      <c r="D49" s="32">
        <f>Consolidada_Consolidated_2023!D49/Fat_Conv_Tep_Medio!N$48</f>
        <v>0</v>
      </c>
      <c r="E49" s="32">
        <f>Consolidada_Consolidated_2023!E49/Fat_Conv_Tep_Medio!N$33</f>
        <v>0</v>
      </c>
      <c r="F49" s="32">
        <f>Consolidada_Consolidated_2023!F49/Fat_Conv_Tep_Medio!N$32</f>
        <v>5.3196587790000596</v>
      </c>
      <c r="G49" s="32">
        <f>Consolidada_Consolidated_2023!G49/Fat_Conv_Tep_Medio!N$32</f>
        <v>5.3196587790000596</v>
      </c>
      <c r="H49" s="32">
        <f>Consolidada_Consolidated_2023!H49/Fat_Conv_Tep_Medio!N$18</f>
        <v>0</v>
      </c>
      <c r="I49" s="32">
        <f>Consolidada_Consolidated_2023!I49/Fat_Conv_Tep_Medio!N$11</f>
        <v>0</v>
      </c>
      <c r="J49" s="32">
        <f>Consolidada_Consolidated_2023!J49/Fat_Conv_Tep_Medio!N$38</f>
        <v>0</v>
      </c>
      <c r="K49" s="32">
        <f>Consolidada_Consolidated_2023!K49/Fat_Conv_Tep_Medio!N$36</f>
        <v>0</v>
      </c>
      <c r="L49" s="32">
        <f>Consolidada_Consolidated_2023!L49/Fat_Conv_Tep_Medio!N$37</f>
        <v>0</v>
      </c>
      <c r="M49" s="32">
        <f>Consolidada_Consolidated_2023!M49/Fat_Conv_Tep_Medio!N$10</f>
        <v>0</v>
      </c>
      <c r="N49" s="32">
        <f>Consolidada_Consolidated_2023!N49/Fat_Conv_Tep_Medio!N$8</f>
        <v>0</v>
      </c>
      <c r="O49" s="32">
        <f>Consolidada_Consolidated_2023!O49/Fat_Conv_Tep_Medio!N$40</f>
        <v>0</v>
      </c>
      <c r="P49" s="32">
        <f t="shared" si="0"/>
        <v>0</v>
      </c>
      <c r="Q49" s="32">
        <f>Consolidada_Consolidated_2023!Q49/Fat_Conv_Tep_Medio!N$45</f>
        <v>0</v>
      </c>
      <c r="R49" s="33"/>
      <c r="S49" s="32">
        <f>Consolidada_Consolidated_2023!S49/Fat_Conv_Tep_Medio!N$43</f>
        <v>22.815000000000001</v>
      </c>
      <c r="T49" s="32">
        <f>Consolidada_Consolidated_2023!T49/Fat_Conv_Tep_Medio!N$42</f>
        <v>0</v>
      </c>
      <c r="U49" s="32">
        <f>Consolidada_Consolidated_2023!U49/Fat_Conv_Tep_Medio!N$34</f>
        <v>0</v>
      </c>
      <c r="V49" s="32">
        <f>Consolidada_Consolidated_2023!V49/Fat_Conv_Tep_Medio!N$34</f>
        <v>0</v>
      </c>
      <c r="W49" s="32">
        <f>Consolidada_Consolidated_2023!W49/Fat_Conv_Tep_Medio!N$31</f>
        <v>11.448184782608696</v>
      </c>
      <c r="X49" s="32">
        <f>Consolidada_Consolidated_2023!X49/Fat_Conv_Tep_Medio!N$41</f>
        <v>0</v>
      </c>
      <c r="Y49" s="32">
        <f>Consolidada_Consolidated_2023!Y49/Fat_Conv_Tep_Medio!N$49</f>
        <v>0</v>
      </c>
      <c r="Z49" s="32">
        <f>Consolidada_Consolidated_2023!Z49/Fat_Conv_Tep_Medio!N$29</f>
        <v>0</v>
      </c>
      <c r="AA49" s="32">
        <f>Consolidada_Consolidated_2023!AA49/Fat_Conv_Tep_Medio!N$24</f>
        <v>0</v>
      </c>
      <c r="AB49" s="32">
        <f>Consolidada_Consolidated_2023!AB49/Fat_Conv_Tep_Medio!N$26</f>
        <v>647.61034655167839</v>
      </c>
      <c r="AC49" s="32">
        <f>Consolidada_Consolidated_2023!AC49/Fat_Conv_Tep_Medio!N$23</f>
        <v>0</v>
      </c>
      <c r="AD49" s="32">
        <f>Consolidada_Consolidated_2023!AD49/Fat_Conv_Tep_Medio!N$5</f>
        <v>0</v>
      </c>
      <c r="AE49" s="32">
        <f>Consolidada_Consolidated_2023!AE49/Fat_Conv_Tep_Medio!N$6</f>
        <v>0</v>
      </c>
      <c r="AF49" s="32">
        <f t="shared" si="1"/>
        <v>0</v>
      </c>
      <c r="AG49" s="32">
        <f>Consolidada_Consolidated_2023!AG49/Fat_Conv_Tep_Medio!N$46</f>
        <v>0</v>
      </c>
      <c r="AH49" s="32">
        <f>Consolidada_Consolidated_2023!AH49/Fat_Conv_Tep_Medio!N$47</f>
        <v>0</v>
      </c>
      <c r="AI49" s="32">
        <f>Consolidada_Consolidated_2023!AI49/Fat_Conv_Tep_Medio!N$4</f>
        <v>0</v>
      </c>
      <c r="AJ49" s="34"/>
      <c r="AK49" s="35"/>
    </row>
    <row r="50" spans="3:37" ht="24.75" customHeight="1" x14ac:dyDescent="0.25">
      <c r="C50" s="43" t="s">
        <v>190</v>
      </c>
      <c r="D50" s="32">
        <f>Consolidada_Consolidated_2023!D50/Fat_Conv_Tep_Medio!N$48</f>
        <v>0</v>
      </c>
      <c r="E50" s="32">
        <f>Consolidada_Consolidated_2023!E50/Fat_Conv_Tep_Medio!N$33</f>
        <v>0</v>
      </c>
      <c r="F50" s="32">
        <f>Consolidada_Consolidated_2023!F50/Fat_Conv_Tep_Medio!N$32</f>
        <v>0</v>
      </c>
      <c r="G50" s="32">
        <f>Consolidada_Consolidated_2023!G50/Fat_Conv_Tep_Medio!N$32</f>
        <v>0</v>
      </c>
      <c r="H50" s="32">
        <f>Consolidada_Consolidated_2023!H50/Fat_Conv_Tep_Medio!N$18</f>
        <v>0</v>
      </c>
      <c r="I50" s="32">
        <f>Consolidada_Consolidated_2023!I50/Fat_Conv_Tep_Medio!N$11</f>
        <v>0</v>
      </c>
      <c r="J50" s="32">
        <f>Consolidada_Consolidated_2023!J50/Fat_Conv_Tep_Medio!N$38</f>
        <v>0</v>
      </c>
      <c r="K50" s="32">
        <f>Consolidada_Consolidated_2023!K50/Fat_Conv_Tep_Medio!N$36</f>
        <v>0</v>
      </c>
      <c r="L50" s="32">
        <f>Consolidada_Consolidated_2023!L50/Fat_Conv_Tep_Medio!N$37</f>
        <v>0</v>
      </c>
      <c r="M50" s="32">
        <f>Consolidada_Consolidated_2023!M50/Fat_Conv_Tep_Medio!N$10</f>
        <v>0</v>
      </c>
      <c r="N50" s="32">
        <f>Consolidada_Consolidated_2023!N50/Fat_Conv_Tep_Medio!N$8</f>
        <v>0</v>
      </c>
      <c r="O50" s="32">
        <f>Consolidada_Consolidated_2023!O50/Fat_Conv_Tep_Medio!N$40</f>
        <v>0</v>
      </c>
      <c r="P50" s="32">
        <f t="shared" si="0"/>
        <v>0</v>
      </c>
      <c r="Q50" s="32">
        <f>Consolidada_Consolidated_2023!Q50/Fat_Conv_Tep_Medio!N$45</f>
        <v>0</v>
      </c>
      <c r="R50" s="33"/>
      <c r="S50" s="32">
        <f>Consolidada_Consolidated_2023!S50/Fat_Conv_Tep_Medio!N$43</f>
        <v>226.86054000000001</v>
      </c>
      <c r="T50" s="32">
        <f>Consolidada_Consolidated_2023!T50/Fat_Conv_Tep_Medio!N$42</f>
        <v>0</v>
      </c>
      <c r="U50" s="32">
        <f>Consolidada_Consolidated_2023!U50/Fat_Conv_Tep_Medio!N$34</f>
        <v>0</v>
      </c>
      <c r="V50" s="32">
        <f>Consolidada_Consolidated_2023!V50/Fat_Conv_Tep_Medio!N$34</f>
        <v>0</v>
      </c>
      <c r="W50" s="32">
        <f>Consolidada_Consolidated_2023!W50/Fat_Conv_Tep_Medio!N$31</f>
        <v>0</v>
      </c>
      <c r="X50" s="32">
        <f>Consolidada_Consolidated_2023!X50/Fat_Conv_Tep_Medio!N$41</f>
        <v>0</v>
      </c>
      <c r="Y50" s="32">
        <f>Consolidada_Consolidated_2023!Y50/Fat_Conv_Tep_Medio!N$49</f>
        <v>0</v>
      </c>
      <c r="Z50" s="32">
        <f>Consolidada_Consolidated_2023!Z50/Fat_Conv_Tep_Medio!N$29</f>
        <v>0</v>
      </c>
      <c r="AA50" s="32">
        <f>Consolidada_Consolidated_2023!AA50/Fat_Conv_Tep_Medio!N$24</f>
        <v>0</v>
      </c>
      <c r="AB50" s="32">
        <f>Consolidada_Consolidated_2023!AB50/Fat_Conv_Tep_Medio!N$26</f>
        <v>0</v>
      </c>
      <c r="AC50" s="32">
        <f>Consolidada_Consolidated_2023!AC50/Fat_Conv_Tep_Medio!N$23</f>
        <v>0</v>
      </c>
      <c r="AD50" s="32">
        <f>Consolidada_Consolidated_2023!AD50/Fat_Conv_Tep_Medio!N$5</f>
        <v>0</v>
      </c>
      <c r="AE50" s="32">
        <f>Consolidada_Consolidated_2023!AE50/Fat_Conv_Tep_Medio!N$6</f>
        <v>0</v>
      </c>
      <c r="AF50" s="32">
        <f t="shared" si="1"/>
        <v>0</v>
      </c>
      <c r="AG50" s="32">
        <f>Consolidada_Consolidated_2023!AG50/Fat_Conv_Tep_Medio!N$46</f>
        <v>0</v>
      </c>
      <c r="AH50" s="32">
        <f>Consolidada_Consolidated_2023!AH50/Fat_Conv_Tep_Medio!N$47</f>
        <v>0</v>
      </c>
      <c r="AI50" s="32">
        <f>Consolidada_Consolidated_2023!AI50/Fat_Conv_Tep_Medio!N$4</f>
        <v>0</v>
      </c>
      <c r="AJ50" s="34"/>
      <c r="AK50" s="35"/>
    </row>
    <row r="51" spans="3:37" x14ac:dyDescent="0.25">
      <c r="C51" s="44" t="s">
        <v>191</v>
      </c>
      <c r="D51" s="33">
        <f>Consolidada_Consolidated_2023!D51/Fat_Conv_Tep_Medio!N$48</f>
        <v>0</v>
      </c>
      <c r="E51" s="33">
        <f>Consolidada_Consolidated_2023!E51/Fat_Conv_Tep_Medio!N$33</f>
        <v>30.31224145200019</v>
      </c>
      <c r="F51" s="33">
        <f>Consolidada_Consolidated_2023!F51/Fat_Conv_Tep_Medio!N$32</f>
        <v>0</v>
      </c>
      <c r="G51" s="33">
        <f>Consolidada_Consolidated_2023!G51/Fat_Conv_Tep_Medio!N$32</f>
        <v>34.20460882026827</v>
      </c>
      <c r="H51" s="33">
        <f>Consolidada_Consolidated_2023!H51/Fat_Conv_Tep_Medio!N$18</f>
        <v>0</v>
      </c>
      <c r="I51" s="33">
        <f>Consolidada_Consolidated_2023!I51/Fat_Conv_Tep_Medio!N$11</f>
        <v>4.6089258535790286E-13</v>
      </c>
      <c r="J51" s="33">
        <f>Consolidada_Consolidated_2023!J51/Fat_Conv_Tep_Medio!N$38</f>
        <v>0</v>
      </c>
      <c r="K51" s="33">
        <f>Consolidada_Consolidated_2023!K51/Fat_Conv_Tep_Medio!N$36</f>
        <v>0</v>
      </c>
      <c r="L51" s="33">
        <f>Consolidada_Consolidated_2023!L51/Fat_Conv_Tep_Medio!N$37</f>
        <v>2.2920733411616137E-14</v>
      </c>
      <c r="M51" s="33">
        <f>Consolidada_Consolidated_2023!M51/Fat_Conv_Tep_Medio!N$10</f>
        <v>2.408619443254577E-13</v>
      </c>
      <c r="N51" s="33">
        <f>Consolidada_Consolidated_2023!N51/Fat_Conv_Tep_Medio!N$8</f>
        <v>1.3343525554180286E-13</v>
      </c>
      <c r="O51" s="33">
        <f>Consolidada_Consolidated_2023!O51/Fat_Conv_Tep_Medio!N$40</f>
        <v>0</v>
      </c>
      <c r="P51" s="33">
        <f t="shared" si="0"/>
        <v>3.7429719986726056E-13</v>
      </c>
      <c r="Q51" s="33">
        <f>Consolidada_Consolidated_2023!Q51/Fat_Conv_Tep_Medio!N$45</f>
        <v>-3.5527136788005009E-15</v>
      </c>
      <c r="R51" s="33"/>
      <c r="S51" s="33">
        <f>Consolidada_Consolidated_2023!S51/Fat_Conv_Tep_Medio!N$43</f>
        <v>0</v>
      </c>
      <c r="T51" s="33">
        <f>Consolidada_Consolidated_2023!T51/Fat_Conv_Tep_Medio!N$42</f>
        <v>0</v>
      </c>
      <c r="U51" s="33">
        <f>Consolidada_Consolidated_2023!U51/Fat_Conv_Tep_Medio!N$34</f>
        <v>0</v>
      </c>
      <c r="V51" s="33">
        <f>Consolidada_Consolidated_2023!V51/Fat_Conv_Tep_Medio!N$34</f>
        <v>0</v>
      </c>
      <c r="W51" s="33">
        <f>Consolidada_Consolidated_2023!W51/Fat_Conv_Tep_Medio!N$31</f>
        <v>-4.6516709378729962E-14</v>
      </c>
      <c r="X51" s="33">
        <f>Consolidada_Consolidated_2023!X51/Fat_Conv_Tep_Medio!N$41</f>
        <v>0</v>
      </c>
      <c r="Y51" s="33">
        <f>Consolidada_Consolidated_2023!Y51/Fat_Conv_Tep_Medio!N$49</f>
        <v>0</v>
      </c>
      <c r="Z51" s="33">
        <f>Consolidada_Consolidated_2023!Z51/Fat_Conv_Tep_Medio!N$29</f>
        <v>0</v>
      </c>
      <c r="AA51" s="33">
        <f>Consolidada_Consolidated_2023!AA51/Fat_Conv_Tep_Medio!N$24</f>
        <v>0</v>
      </c>
      <c r="AB51" s="33">
        <f>Consolidada_Consolidated_2023!AB51/Fat_Conv_Tep_Medio!N$26</f>
        <v>565.11207599097565</v>
      </c>
      <c r="AC51" s="33">
        <f>Consolidada_Consolidated_2023!AC51/Fat_Conv_Tep_Medio!N$23</f>
        <v>0</v>
      </c>
      <c r="AD51" s="33">
        <f>Consolidada_Consolidated_2023!AD51/Fat_Conv_Tep_Medio!N$5</f>
        <v>-5.3224174963303382E-14</v>
      </c>
      <c r="AE51" s="33">
        <f>Consolidada_Consolidated_2023!AE51/Fat_Conv_Tep_Medio!N$6</f>
        <v>0</v>
      </c>
      <c r="AF51" s="33">
        <f t="shared" si="1"/>
        <v>-5.3224174963303382E-14</v>
      </c>
      <c r="AG51" s="33">
        <f>Consolidada_Consolidated_2023!AG51/Fat_Conv_Tep_Medio!N$46</f>
        <v>0</v>
      </c>
      <c r="AH51" s="33">
        <f>Consolidada_Consolidated_2023!AH51/Fat_Conv_Tep_Medio!N$47</f>
        <v>0</v>
      </c>
      <c r="AI51" s="33">
        <f>Consolidada_Consolidated_2023!AI51/Fat_Conv_Tep_Medio!N$4</f>
        <v>0.20664046783625484</v>
      </c>
      <c r="AJ51" s="34"/>
      <c r="AK51" s="34"/>
    </row>
  </sheetData>
  <mergeCells count="2">
    <mergeCell ref="D4:R4"/>
    <mergeCell ref="S4:AJ4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8:AI5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AK51"/>
  <sheetViews>
    <sheetView tabSelected="1" workbookViewId="0">
      <selection activeCell="B5" sqref="B5"/>
    </sheetView>
  </sheetViews>
  <sheetFormatPr defaultRowHeight="15" x14ac:dyDescent="0.25"/>
  <cols>
    <col min="3" max="3" width="48.85546875" customWidth="1"/>
    <col min="4" max="4" width="10.42578125" customWidth="1"/>
    <col min="5" max="5" width="11.85546875" customWidth="1"/>
    <col min="8" max="8" width="9.28515625" customWidth="1"/>
    <col min="9" max="9" width="10.7109375" customWidth="1"/>
    <col min="10" max="10" width="8" customWidth="1"/>
    <col min="11" max="11" width="10.7109375" customWidth="1"/>
    <col min="12" max="12" width="12.5703125" customWidth="1"/>
    <col min="14" max="14" width="8.42578125" customWidth="1"/>
    <col min="16" max="16" width="13" customWidth="1"/>
    <col min="17" max="17" width="12.28515625" customWidth="1"/>
    <col min="18" max="18" width="12" customWidth="1"/>
    <col min="20" max="20" width="10.140625" customWidth="1"/>
    <col min="26" max="26" width="14.28515625" customWidth="1"/>
    <col min="27" max="27" width="10.7109375" customWidth="1"/>
    <col min="28" max="28" width="12.7109375" customWidth="1"/>
    <col min="30" max="30" width="12" customWidth="1"/>
    <col min="31" max="31" width="12.5703125" customWidth="1"/>
    <col min="32" max="32" width="11.5703125" customWidth="1"/>
    <col min="33" max="33" width="15.28515625" customWidth="1"/>
    <col min="34" max="34" width="15.7109375" customWidth="1"/>
    <col min="35" max="35" width="10.28515625" customWidth="1"/>
    <col min="36" max="36" width="13" customWidth="1"/>
    <col min="37" max="37" width="13.85546875" customWidth="1"/>
  </cols>
  <sheetData>
    <row r="3" spans="3:37" ht="46.5" customHeight="1" x14ac:dyDescent="0.25"/>
    <row r="4" spans="3:37" ht="34.5" customHeight="1" x14ac:dyDescent="0.25">
      <c r="C4" s="14" t="s">
        <v>109</v>
      </c>
      <c r="D4" s="49" t="s">
        <v>110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1" t="s">
        <v>111</v>
      </c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15"/>
    </row>
    <row r="5" spans="3:37" ht="56.25" customHeight="1" x14ac:dyDescent="0.25">
      <c r="C5" s="16"/>
      <c r="D5" s="17" t="s">
        <v>112</v>
      </c>
      <c r="E5" s="18" t="s">
        <v>113</v>
      </c>
      <c r="F5" s="18" t="s">
        <v>114</v>
      </c>
      <c r="G5" s="18" t="s">
        <v>115</v>
      </c>
      <c r="H5" s="18" t="s">
        <v>116</v>
      </c>
      <c r="I5" s="18" t="s">
        <v>117</v>
      </c>
      <c r="J5" s="18" t="s">
        <v>118</v>
      </c>
      <c r="K5" s="18" t="s">
        <v>119</v>
      </c>
      <c r="L5" s="18" t="s">
        <v>120</v>
      </c>
      <c r="M5" s="18" t="s">
        <v>121</v>
      </c>
      <c r="N5" s="18" t="s">
        <v>122</v>
      </c>
      <c r="O5" s="18" t="s">
        <v>123</v>
      </c>
      <c r="P5" s="18" t="s">
        <v>124</v>
      </c>
      <c r="Q5" s="18" t="s">
        <v>125</v>
      </c>
      <c r="R5" s="19" t="s">
        <v>126</v>
      </c>
      <c r="S5" s="18" t="s">
        <v>127</v>
      </c>
      <c r="T5" s="18" t="s">
        <v>128</v>
      </c>
      <c r="U5" s="18" t="s">
        <v>129</v>
      </c>
      <c r="V5" s="18" t="s">
        <v>130</v>
      </c>
      <c r="W5" s="18" t="s">
        <v>131</v>
      </c>
      <c r="X5" s="18" t="s">
        <v>132</v>
      </c>
      <c r="Y5" s="18" t="s">
        <v>133</v>
      </c>
      <c r="Z5" s="18" t="s">
        <v>134</v>
      </c>
      <c r="AA5" s="18" t="s">
        <v>135</v>
      </c>
      <c r="AB5" s="18" t="s">
        <v>136</v>
      </c>
      <c r="AC5" s="18" t="s">
        <v>137</v>
      </c>
      <c r="AD5" s="18" t="s">
        <v>138</v>
      </c>
      <c r="AE5" s="18" t="s">
        <v>139</v>
      </c>
      <c r="AF5" s="18" t="s">
        <v>140</v>
      </c>
      <c r="AG5" s="18" t="s">
        <v>141</v>
      </c>
      <c r="AH5" s="18" t="s">
        <v>142</v>
      </c>
      <c r="AI5" s="18" t="s">
        <v>143</v>
      </c>
      <c r="AJ5" s="19" t="s">
        <v>144</v>
      </c>
      <c r="AK5" s="15" t="s">
        <v>145</v>
      </c>
    </row>
    <row r="6" spans="3:37" ht="33.75" customHeight="1" x14ac:dyDescent="0.25">
      <c r="C6" s="20" t="s">
        <v>192</v>
      </c>
      <c r="D6" s="23"/>
      <c r="E6" s="24"/>
      <c r="F6" s="18"/>
      <c r="G6" s="24"/>
      <c r="H6" s="24"/>
      <c r="I6" s="24"/>
      <c r="J6" s="24"/>
      <c r="K6" s="24"/>
      <c r="L6" s="24"/>
      <c r="M6" s="45"/>
      <c r="N6" s="45"/>
      <c r="O6" s="45"/>
      <c r="P6" s="45"/>
      <c r="Q6" s="24"/>
      <c r="R6" s="25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5"/>
      <c r="AK6" s="25"/>
    </row>
    <row r="7" spans="3:37" x14ac:dyDescent="0.25">
      <c r="C7" s="22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5"/>
      <c r="AK7" s="25"/>
    </row>
    <row r="8" spans="3:37" x14ac:dyDescent="0.25">
      <c r="C8" s="26" t="s">
        <v>148</v>
      </c>
      <c r="D8" s="46">
        <v>8768.7566208100016</v>
      </c>
      <c r="E8" s="27">
        <v>1515.5177201039996</v>
      </c>
      <c r="F8" s="27">
        <v>0</v>
      </c>
      <c r="G8" s="27">
        <v>1515.5177201039996</v>
      </c>
      <c r="H8" s="27">
        <v>0</v>
      </c>
      <c r="I8" s="27">
        <v>0</v>
      </c>
      <c r="J8" s="27">
        <v>946.14706271602472</v>
      </c>
      <c r="K8" s="27">
        <v>181.19032732343382</v>
      </c>
      <c r="L8" s="27">
        <v>60.945798809999992</v>
      </c>
      <c r="M8" s="27">
        <v>119.93688409599999</v>
      </c>
      <c r="N8" s="27">
        <v>166.72009612799999</v>
      </c>
      <c r="O8" s="27">
        <v>0</v>
      </c>
      <c r="P8" s="27">
        <v>286.65698022399999</v>
      </c>
      <c r="Q8" s="27">
        <v>86.580930321507381</v>
      </c>
      <c r="R8" s="28">
        <v>11845.795440308966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9">
        <v>0</v>
      </c>
      <c r="AK8" s="30">
        <v>11845.795440308966</v>
      </c>
    </row>
    <row r="9" spans="3:37" x14ac:dyDescent="0.25">
      <c r="C9" s="31" t="s">
        <v>149</v>
      </c>
      <c r="D9" s="32">
        <v>0</v>
      </c>
      <c r="E9" s="32">
        <v>0</v>
      </c>
      <c r="F9" s="32">
        <v>0</v>
      </c>
      <c r="G9" s="32">
        <v>0</v>
      </c>
      <c r="H9" s="32">
        <v>141.11197746355109</v>
      </c>
      <c r="I9" s="32">
        <v>3728.845007576831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3">
        <v>3869.9569850403823</v>
      </c>
      <c r="S9" s="32">
        <v>1136.309522112</v>
      </c>
      <c r="T9" s="32">
        <v>20.241649702466002</v>
      </c>
      <c r="U9" s="32">
        <v>607.42912087469995</v>
      </c>
      <c r="V9" s="32">
        <v>0</v>
      </c>
      <c r="W9" s="32">
        <v>0</v>
      </c>
      <c r="X9" s="32">
        <v>0</v>
      </c>
      <c r="Y9" s="32">
        <v>26.458208022000001</v>
      </c>
      <c r="Z9" s="32">
        <v>0</v>
      </c>
      <c r="AA9" s="32">
        <v>0</v>
      </c>
      <c r="AB9" s="32">
        <v>836.03241163199993</v>
      </c>
      <c r="AC9" s="32">
        <v>0</v>
      </c>
      <c r="AD9" s="32">
        <v>87.498350365800022</v>
      </c>
      <c r="AE9" s="32">
        <v>0</v>
      </c>
      <c r="AF9" s="32">
        <v>87.498350365800022</v>
      </c>
      <c r="AG9" s="32">
        <v>186.92088000000001</v>
      </c>
      <c r="AH9" s="32">
        <v>155.90900259945801</v>
      </c>
      <c r="AI9" s="32">
        <v>0</v>
      </c>
      <c r="AJ9" s="34">
        <v>3056.7991453084242</v>
      </c>
      <c r="AK9" s="35">
        <v>6926.7561303488073</v>
      </c>
    </row>
    <row r="10" spans="3:37" x14ac:dyDescent="0.25">
      <c r="C10" s="31" t="s">
        <v>150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3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4">
        <v>0</v>
      </c>
      <c r="AK10" s="35">
        <v>0</v>
      </c>
    </row>
    <row r="11" spans="3:37" x14ac:dyDescent="0.25">
      <c r="C11" s="36" t="s">
        <v>151</v>
      </c>
      <c r="D11" s="33">
        <v>8768.7566208100016</v>
      </c>
      <c r="E11" s="33">
        <v>1515.5177201039996</v>
      </c>
      <c r="F11" s="33">
        <v>0</v>
      </c>
      <c r="G11" s="33">
        <v>1515.5177201039996</v>
      </c>
      <c r="H11" s="33">
        <v>141.11197746355109</v>
      </c>
      <c r="I11" s="33">
        <v>3728.845007576831</v>
      </c>
      <c r="J11" s="33">
        <v>946.14706271602472</v>
      </c>
      <c r="K11" s="33">
        <v>181.19032732343382</v>
      </c>
      <c r="L11" s="33">
        <v>60.945798809999992</v>
      </c>
      <c r="M11" s="33">
        <v>119.93688409599999</v>
      </c>
      <c r="N11" s="33">
        <v>166.72009612799999</v>
      </c>
      <c r="O11" s="33">
        <v>0</v>
      </c>
      <c r="P11" s="33">
        <v>286.65698022399999</v>
      </c>
      <c r="Q11" s="33">
        <v>86.580930321507381</v>
      </c>
      <c r="R11" s="33">
        <v>15715.752425349348</v>
      </c>
      <c r="S11" s="33">
        <v>1136.309522112</v>
      </c>
      <c r="T11" s="33">
        <v>20.241649702466002</v>
      </c>
      <c r="U11" s="33">
        <v>607.42912087469995</v>
      </c>
      <c r="V11" s="33">
        <v>0</v>
      </c>
      <c r="W11" s="33">
        <v>0</v>
      </c>
      <c r="X11" s="33">
        <v>0</v>
      </c>
      <c r="Y11" s="33">
        <v>26.458208022000001</v>
      </c>
      <c r="Z11" s="33">
        <v>0</v>
      </c>
      <c r="AA11" s="33">
        <v>0</v>
      </c>
      <c r="AB11" s="33">
        <v>836.03241163199993</v>
      </c>
      <c r="AC11" s="33">
        <v>0</v>
      </c>
      <c r="AD11" s="33">
        <v>87.498350365800022</v>
      </c>
      <c r="AE11" s="33">
        <v>0</v>
      </c>
      <c r="AF11" s="33">
        <v>87.498350365800022</v>
      </c>
      <c r="AG11" s="33">
        <v>186.92088000000001</v>
      </c>
      <c r="AH11" s="33">
        <v>155.90900259945801</v>
      </c>
      <c r="AI11" s="33">
        <v>0</v>
      </c>
      <c r="AJ11" s="34">
        <v>3056.7991453084242</v>
      </c>
      <c r="AK11" s="37">
        <v>18772.551570657775</v>
      </c>
    </row>
    <row r="12" spans="3:37" x14ac:dyDescent="0.25">
      <c r="C12" s="31" t="s">
        <v>152</v>
      </c>
      <c r="D12" s="32">
        <v>-8768.7566208100016</v>
      </c>
      <c r="E12" s="32">
        <v>0</v>
      </c>
      <c r="F12" s="32">
        <v>-57.748576247119871</v>
      </c>
      <c r="G12" s="32">
        <v>-57.748576247119871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3">
        <v>-8826.5051970571221</v>
      </c>
      <c r="S12" s="32">
        <v>0</v>
      </c>
      <c r="T12" s="32">
        <v>0</v>
      </c>
      <c r="U12" s="32">
        <v>0</v>
      </c>
      <c r="V12" s="32">
        <v>-55.413636800000006</v>
      </c>
      <c r="W12" s="32">
        <v>12.50331345655073</v>
      </c>
      <c r="X12" s="32">
        <v>0</v>
      </c>
      <c r="Y12" s="32">
        <v>0</v>
      </c>
      <c r="Z12" s="32">
        <v>0</v>
      </c>
      <c r="AA12" s="32">
        <v>0</v>
      </c>
      <c r="AB12" s="32">
        <v>-40.064734000000001</v>
      </c>
      <c r="AC12" s="32">
        <v>0</v>
      </c>
      <c r="AD12" s="32">
        <v>0</v>
      </c>
      <c r="AE12" s="32">
        <v>29.278733820000003</v>
      </c>
      <c r="AF12" s="32">
        <v>29.278733820000003</v>
      </c>
      <c r="AG12" s="32">
        <v>0</v>
      </c>
      <c r="AH12" s="32">
        <v>0</v>
      </c>
      <c r="AI12" s="32">
        <v>0</v>
      </c>
      <c r="AJ12" s="34">
        <v>-53.69632352344928</v>
      </c>
      <c r="AK12" s="35">
        <v>-8880.201520580571</v>
      </c>
    </row>
    <row r="13" spans="3:37" x14ac:dyDescent="0.25">
      <c r="C13" s="31" t="s">
        <v>153</v>
      </c>
      <c r="D13" s="32">
        <v>0</v>
      </c>
      <c r="E13" s="32">
        <v>-55.078915697999996</v>
      </c>
      <c r="F13" s="32">
        <v>0</v>
      </c>
      <c r="G13" s="32">
        <v>-55.078915697999996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3">
        <v>-55.078915697999996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34">
        <v>0</v>
      </c>
      <c r="AK13" s="35">
        <v>-55.078915697999996</v>
      </c>
    </row>
    <row r="14" spans="3:37" x14ac:dyDescent="0.25">
      <c r="C14" s="31" t="s">
        <v>154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3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4">
        <v>0</v>
      </c>
      <c r="AK14" s="35">
        <v>0</v>
      </c>
    </row>
    <row r="15" spans="3:37" x14ac:dyDescent="0.25">
      <c r="C15" s="36" t="s">
        <v>155</v>
      </c>
      <c r="D15" s="33">
        <v>0</v>
      </c>
      <c r="E15" s="33">
        <v>1460.4388044059997</v>
      </c>
      <c r="F15" s="33">
        <v>-57.748576247119871</v>
      </c>
      <c r="G15" s="33">
        <v>1402.6902281588798</v>
      </c>
      <c r="H15" s="33">
        <v>141.11197746355109</v>
      </c>
      <c r="I15" s="33">
        <v>3728.845007576831</v>
      </c>
      <c r="J15" s="33">
        <v>946.14706271602472</v>
      </c>
      <c r="K15" s="33">
        <v>181.19032732343382</v>
      </c>
      <c r="L15" s="33">
        <v>60.945798809999992</v>
      </c>
      <c r="M15" s="33">
        <v>119.93688409599999</v>
      </c>
      <c r="N15" s="33">
        <v>166.72009612799999</v>
      </c>
      <c r="O15" s="33">
        <v>0</v>
      </c>
      <c r="P15" s="33">
        <v>286.65698022399999</v>
      </c>
      <c r="Q15" s="33">
        <v>86.580930321507381</v>
      </c>
      <c r="R15" s="33">
        <v>6834.1683125942272</v>
      </c>
      <c r="S15" s="33">
        <v>1136.309522112</v>
      </c>
      <c r="T15" s="33">
        <v>20.241649702466002</v>
      </c>
      <c r="U15" s="33">
        <v>607.42912087469995</v>
      </c>
      <c r="V15" s="33">
        <v>-55.413636800000006</v>
      </c>
      <c r="W15" s="33">
        <v>12.50331345655073</v>
      </c>
      <c r="X15" s="33">
        <v>0</v>
      </c>
      <c r="Y15" s="33">
        <v>26.458208022000001</v>
      </c>
      <c r="Z15" s="33">
        <v>0</v>
      </c>
      <c r="AA15" s="33">
        <v>0</v>
      </c>
      <c r="AB15" s="33">
        <v>795.96767763199989</v>
      </c>
      <c r="AC15" s="33">
        <v>0</v>
      </c>
      <c r="AD15" s="33">
        <v>87.498350365800022</v>
      </c>
      <c r="AE15" s="33">
        <v>29.278733820000003</v>
      </c>
      <c r="AF15" s="33">
        <v>116.77708418580002</v>
      </c>
      <c r="AG15" s="33">
        <v>186.92088000000001</v>
      </c>
      <c r="AH15" s="33">
        <v>155.90900259945801</v>
      </c>
      <c r="AI15" s="33">
        <v>0</v>
      </c>
      <c r="AJ15" s="34">
        <v>3003.1028217849748</v>
      </c>
      <c r="AK15" s="37">
        <v>9837.2711343792034</v>
      </c>
    </row>
    <row r="16" spans="3:37" x14ac:dyDescent="0.25">
      <c r="C16" s="36" t="s">
        <v>156</v>
      </c>
      <c r="D16" s="33">
        <v>0</v>
      </c>
      <c r="E16" s="33">
        <v>-1016.3515076088358</v>
      </c>
      <c r="F16" s="33">
        <v>632.51156584</v>
      </c>
      <c r="G16" s="33">
        <v>-383.83994176883584</v>
      </c>
      <c r="H16" s="33">
        <v>0</v>
      </c>
      <c r="I16" s="33">
        <v>-2756.5178059926552</v>
      </c>
      <c r="J16" s="33">
        <v>-946.14706271602472</v>
      </c>
      <c r="K16" s="33">
        <v>-181.19032732343382</v>
      </c>
      <c r="L16" s="33">
        <v>-60.945798809999999</v>
      </c>
      <c r="M16" s="33">
        <v>-47.71464832364228</v>
      </c>
      <c r="N16" s="33">
        <v>-18.863715899361395</v>
      </c>
      <c r="O16" s="33">
        <v>0</v>
      </c>
      <c r="P16" s="33">
        <v>-66.578364223003675</v>
      </c>
      <c r="Q16" s="33">
        <v>-86.580930321507381</v>
      </c>
      <c r="R16" s="33">
        <v>-4481.8002311554601</v>
      </c>
      <c r="S16" s="33">
        <v>-5.0879999999999995E-2</v>
      </c>
      <c r="T16" s="33">
        <v>-11.290407622466002</v>
      </c>
      <c r="U16" s="33">
        <v>0</v>
      </c>
      <c r="V16" s="33">
        <v>55.413636800000006</v>
      </c>
      <c r="W16" s="33">
        <v>151.28170406699999</v>
      </c>
      <c r="X16" s="33">
        <v>0</v>
      </c>
      <c r="Y16" s="33">
        <v>0</v>
      </c>
      <c r="Z16" s="33">
        <v>162.34907999999999</v>
      </c>
      <c r="AA16" s="33">
        <v>1352.917062</v>
      </c>
      <c r="AB16" s="33">
        <v>647.11914760195452</v>
      </c>
      <c r="AC16" s="33">
        <v>0</v>
      </c>
      <c r="AD16" s="33">
        <v>57.133194000000003</v>
      </c>
      <c r="AE16" s="33">
        <v>4.2018900000000006</v>
      </c>
      <c r="AF16" s="33">
        <v>61.335084000000002</v>
      </c>
      <c r="AG16" s="33">
        <v>-186.92088000000001</v>
      </c>
      <c r="AH16" s="33">
        <v>0</v>
      </c>
      <c r="AI16" s="33">
        <v>37.513282400000001</v>
      </c>
      <c r="AJ16" s="34">
        <v>2269.6668292464888</v>
      </c>
      <c r="AK16" s="37">
        <v>-2212.1334019089722</v>
      </c>
    </row>
    <row r="17" spans="3:37" ht="15" customHeight="1" x14ac:dyDescent="0.25">
      <c r="C17" s="31" t="s">
        <v>157</v>
      </c>
      <c r="D17" s="32">
        <v>0</v>
      </c>
      <c r="E17" s="32">
        <v>-1016.3515076088358</v>
      </c>
      <c r="F17" s="32">
        <v>794.55094224000004</v>
      </c>
      <c r="G17" s="32">
        <v>-221.80056536883581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3">
        <v>-221.80056536883581</v>
      </c>
      <c r="S17" s="32">
        <v>0</v>
      </c>
      <c r="T17" s="32">
        <v>0</v>
      </c>
      <c r="U17" s="32">
        <v>0</v>
      </c>
      <c r="V17" s="32">
        <v>55.413636800000006</v>
      </c>
      <c r="W17" s="32">
        <v>151.28170406699999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4">
        <v>206.695340867</v>
      </c>
      <c r="AK17" s="35">
        <v>-15.105224501835806</v>
      </c>
    </row>
    <row r="18" spans="3:37" x14ac:dyDescent="0.25">
      <c r="C18" s="31" t="s">
        <v>158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-2677.3053044159915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3">
        <v>-2677.3053044159915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244.50298799999999</v>
      </c>
      <c r="AA18" s="32">
        <v>1783.53063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37.736978399999998</v>
      </c>
      <c r="AJ18" s="34">
        <v>2065.7705963999997</v>
      </c>
      <c r="AK18" s="35">
        <v>-611.53470801599178</v>
      </c>
    </row>
    <row r="19" spans="3:37" ht="24.75" customHeight="1" x14ac:dyDescent="0.25">
      <c r="C19" s="38" t="s">
        <v>159</v>
      </c>
      <c r="D19" s="32">
        <v>0</v>
      </c>
      <c r="E19" s="32">
        <v>0</v>
      </c>
      <c r="F19" s="32">
        <v>-162.03937640000001</v>
      </c>
      <c r="G19" s="32">
        <v>-162.03937640000001</v>
      </c>
      <c r="H19" s="32">
        <v>0</v>
      </c>
      <c r="I19" s="32">
        <v>0</v>
      </c>
      <c r="J19" s="32">
        <v>-32.587295296064354</v>
      </c>
      <c r="K19" s="32">
        <v>-180.92583632113059</v>
      </c>
      <c r="L19" s="32">
        <v>-2.0991015256917729</v>
      </c>
      <c r="M19" s="32">
        <v>0</v>
      </c>
      <c r="N19" s="32">
        <v>-1.8725168614787788</v>
      </c>
      <c r="O19" s="32">
        <v>0</v>
      </c>
      <c r="P19" s="32">
        <v>-1.8725168614787788</v>
      </c>
      <c r="Q19" s="32">
        <v>-26.856101002366088</v>
      </c>
      <c r="R19" s="33">
        <v>-406.38022740673159</v>
      </c>
      <c r="S19" s="32">
        <v>-5.0879999999999995E-2</v>
      </c>
      <c r="T19" s="32">
        <v>-2.0387276182489509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283.48834565267043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4">
        <v>281.39873803442146</v>
      </c>
      <c r="AK19" s="35">
        <v>-124.98148937231011</v>
      </c>
    </row>
    <row r="20" spans="3:37" ht="25.5" customHeight="1" x14ac:dyDescent="0.25">
      <c r="C20" s="38" t="s">
        <v>160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-79.212501576663726</v>
      </c>
      <c r="J20" s="32">
        <v>-913.55976741996039</v>
      </c>
      <c r="K20" s="32">
        <v>-0.26449100230322575</v>
      </c>
      <c r="L20" s="32">
        <v>-58.846697284308227</v>
      </c>
      <c r="M20" s="32">
        <v>0</v>
      </c>
      <c r="N20" s="32">
        <v>-16.991199037882616</v>
      </c>
      <c r="O20" s="32">
        <v>0</v>
      </c>
      <c r="P20" s="32">
        <v>-16.991199037882616</v>
      </c>
      <c r="Q20" s="32">
        <v>-59.724829319141293</v>
      </c>
      <c r="R20" s="33">
        <v>-1128.5994856402594</v>
      </c>
      <c r="S20" s="32">
        <v>0</v>
      </c>
      <c r="T20" s="32">
        <v>-9.2516800042170519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-82.153908000000001</v>
      </c>
      <c r="AA20" s="32">
        <v>-430.6135680000001</v>
      </c>
      <c r="AB20" s="32">
        <v>363.63080194928409</v>
      </c>
      <c r="AC20" s="32">
        <v>0</v>
      </c>
      <c r="AD20" s="32">
        <v>0</v>
      </c>
      <c r="AE20" s="32">
        <v>0</v>
      </c>
      <c r="AF20" s="32">
        <v>0</v>
      </c>
      <c r="AG20" s="32">
        <v>-186.92088000000001</v>
      </c>
      <c r="AH20" s="32">
        <v>0</v>
      </c>
      <c r="AI20" s="32">
        <v>-0.22369600000000001</v>
      </c>
      <c r="AJ20" s="34">
        <v>-345.53293005493316</v>
      </c>
      <c r="AK20" s="35">
        <v>-1474.1324156951928</v>
      </c>
    </row>
    <row r="21" spans="3:37" x14ac:dyDescent="0.25">
      <c r="C21" s="31" t="s">
        <v>161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3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4">
        <v>0</v>
      </c>
      <c r="AK21" s="35">
        <v>0</v>
      </c>
    </row>
    <row r="22" spans="3:37" x14ac:dyDescent="0.25">
      <c r="C22" s="31" t="s">
        <v>162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-47.71464832364228</v>
      </c>
      <c r="N22" s="32">
        <v>0</v>
      </c>
      <c r="O22" s="32">
        <v>0</v>
      </c>
      <c r="P22" s="32">
        <v>-47.71464832364228</v>
      </c>
      <c r="Q22" s="32">
        <v>0</v>
      </c>
      <c r="R22" s="33">
        <v>-47.71464832364228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57.133194000000003</v>
      </c>
      <c r="AE22" s="32">
        <v>4.2018900000000006</v>
      </c>
      <c r="AF22" s="32">
        <v>61.335084000000002</v>
      </c>
      <c r="AG22" s="32">
        <v>0</v>
      </c>
      <c r="AH22" s="32">
        <v>0</v>
      </c>
      <c r="AI22" s="32">
        <v>0</v>
      </c>
      <c r="AJ22" s="34">
        <v>61.335084000000002</v>
      </c>
      <c r="AK22" s="35">
        <v>13.620435676357722</v>
      </c>
    </row>
    <row r="23" spans="3:37" ht="27.75" customHeight="1" x14ac:dyDescent="0.25">
      <c r="C23" s="38" t="s">
        <v>163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3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4">
        <v>0</v>
      </c>
      <c r="AK23" s="35">
        <v>0</v>
      </c>
    </row>
    <row r="24" spans="3:37" ht="26.25" customHeight="1" x14ac:dyDescent="0.25">
      <c r="C24" s="39" t="s">
        <v>164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-134.73787149910925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4">
        <v>-134.73787149910925</v>
      </c>
      <c r="AK24" s="37">
        <v>-134.73787149910925</v>
      </c>
    </row>
    <row r="25" spans="3:37" x14ac:dyDescent="0.25">
      <c r="C25" s="36" t="s">
        <v>165</v>
      </c>
      <c r="D25" s="33">
        <v>0</v>
      </c>
      <c r="E25" s="33">
        <v>474.18735255900003</v>
      </c>
      <c r="F25" s="33">
        <v>574.7629895928801</v>
      </c>
      <c r="G25" s="33">
        <v>1048.95034215188</v>
      </c>
      <c r="H25" s="33">
        <v>141.11197746355109</v>
      </c>
      <c r="I25" s="33">
        <v>972.32720158417612</v>
      </c>
      <c r="J25" s="33">
        <v>0</v>
      </c>
      <c r="K25" s="33">
        <v>0</v>
      </c>
      <c r="L25" s="33">
        <v>0</v>
      </c>
      <c r="M25" s="33">
        <v>72.22223577235772</v>
      </c>
      <c r="N25" s="33">
        <v>147.85638022863864</v>
      </c>
      <c r="O25" s="33">
        <v>0</v>
      </c>
      <c r="P25" s="33">
        <v>220.07861600099636</v>
      </c>
      <c r="Q25" s="33">
        <v>0</v>
      </c>
      <c r="R25" s="33">
        <v>2382.4681372006035</v>
      </c>
      <c r="S25" s="33">
        <v>1136.258642112</v>
      </c>
      <c r="T25" s="33">
        <v>8.9512420800000001</v>
      </c>
      <c r="U25" s="33">
        <v>607.42912087469995</v>
      </c>
      <c r="V25" s="33">
        <v>0</v>
      </c>
      <c r="W25" s="33">
        <v>163.78501752355069</v>
      </c>
      <c r="X25" s="33">
        <v>0</v>
      </c>
      <c r="Y25" s="33">
        <v>26.458208022000001</v>
      </c>
      <c r="Z25" s="33">
        <v>162.34907999999999</v>
      </c>
      <c r="AA25" s="33">
        <v>1352.917062</v>
      </c>
      <c r="AB25" s="33">
        <v>1356.948592270069</v>
      </c>
      <c r="AC25" s="33">
        <v>0</v>
      </c>
      <c r="AD25" s="33">
        <v>144.63154436580001</v>
      </c>
      <c r="AE25" s="33">
        <v>33.480623820000005</v>
      </c>
      <c r="AF25" s="33">
        <v>178.11216818580002</v>
      </c>
      <c r="AG25" s="33">
        <v>0</v>
      </c>
      <c r="AH25" s="33">
        <v>155.90900259945801</v>
      </c>
      <c r="AI25" s="33">
        <v>37.689959999999999</v>
      </c>
      <c r="AJ25" s="34">
        <v>5186.8080956675776</v>
      </c>
      <c r="AK25" s="37">
        <v>7569.2762328681811</v>
      </c>
    </row>
    <row r="26" spans="3:37" ht="26.25" customHeight="1" x14ac:dyDescent="0.25">
      <c r="C26" s="38" t="s">
        <v>166</v>
      </c>
      <c r="D26" s="32">
        <v>0</v>
      </c>
      <c r="E26" s="32">
        <v>0</v>
      </c>
      <c r="F26" s="32">
        <v>12.962400000000001</v>
      </c>
      <c r="G26" s="32">
        <v>12.962400000000001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3">
        <v>12.962400000000001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155.90900259945801</v>
      </c>
      <c r="AI26" s="32">
        <v>0</v>
      </c>
      <c r="AJ26" s="34">
        <v>155.90900259945801</v>
      </c>
      <c r="AK26" s="35">
        <v>168.87140259945801</v>
      </c>
    </row>
    <row r="27" spans="3:37" ht="25.5" customHeight="1" x14ac:dyDescent="0.25">
      <c r="C27" s="38" t="s">
        <v>167</v>
      </c>
      <c r="D27" s="32">
        <v>0</v>
      </c>
      <c r="E27" s="32">
        <v>474.18735255900003</v>
      </c>
      <c r="F27" s="32">
        <v>561.8005895928801</v>
      </c>
      <c r="G27" s="32">
        <v>1035.9879421518801</v>
      </c>
      <c r="H27" s="32">
        <v>141.11197746355109</v>
      </c>
      <c r="I27" s="32">
        <v>972.32720158417612</v>
      </c>
      <c r="J27" s="32">
        <v>0</v>
      </c>
      <c r="K27" s="32">
        <v>0</v>
      </c>
      <c r="L27" s="32">
        <v>0</v>
      </c>
      <c r="M27" s="32">
        <v>72.22223577235772</v>
      </c>
      <c r="N27" s="32">
        <v>147.85638022863864</v>
      </c>
      <c r="O27" s="32">
        <v>0</v>
      </c>
      <c r="P27" s="32">
        <v>220.07861600099636</v>
      </c>
      <c r="Q27" s="32">
        <v>0</v>
      </c>
      <c r="R27" s="33">
        <v>2369.505737200604</v>
      </c>
      <c r="S27" s="32">
        <v>1136.258642112</v>
      </c>
      <c r="T27" s="32">
        <v>8.9512420800000001</v>
      </c>
      <c r="U27" s="32">
        <v>607.42912087469995</v>
      </c>
      <c r="V27" s="32">
        <v>0</v>
      </c>
      <c r="W27" s="32">
        <v>163.78501752355069</v>
      </c>
      <c r="X27" s="32">
        <v>0</v>
      </c>
      <c r="Y27" s="32">
        <v>26.458208022000001</v>
      </c>
      <c r="Z27" s="32">
        <v>162.34907999999999</v>
      </c>
      <c r="AA27" s="32">
        <v>1352.917062</v>
      </c>
      <c r="AB27" s="32">
        <v>1356.948592270069</v>
      </c>
      <c r="AC27" s="32">
        <v>0</v>
      </c>
      <c r="AD27" s="32">
        <v>144.63154436580001</v>
      </c>
      <c r="AE27" s="32">
        <v>33.480623820000005</v>
      </c>
      <c r="AF27" s="32">
        <v>178.11216818580002</v>
      </c>
      <c r="AG27" s="32">
        <v>0</v>
      </c>
      <c r="AH27" s="32">
        <v>0</v>
      </c>
      <c r="AI27" s="32">
        <v>37.689959999999999</v>
      </c>
      <c r="AJ27" s="34">
        <v>5030.8990930681193</v>
      </c>
      <c r="AK27" s="35">
        <v>7400.4048302687224</v>
      </c>
    </row>
    <row r="28" spans="3:37" x14ac:dyDescent="0.25">
      <c r="C28" s="31" t="s">
        <v>168</v>
      </c>
      <c r="D28" s="32">
        <v>0</v>
      </c>
      <c r="E28" s="32">
        <v>474.18735255900003</v>
      </c>
      <c r="F28" s="32">
        <v>0</v>
      </c>
      <c r="G28" s="32">
        <v>474.18735255900003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65.38072506531411</v>
      </c>
      <c r="O28" s="32">
        <v>0</v>
      </c>
      <c r="P28" s="32">
        <v>65.38072506531411</v>
      </c>
      <c r="Q28" s="32">
        <v>0</v>
      </c>
      <c r="R28" s="33">
        <v>539.56807762431413</v>
      </c>
      <c r="S28" s="32">
        <v>7.0015120000000008</v>
      </c>
      <c r="T28" s="32">
        <v>0</v>
      </c>
      <c r="U28" s="32">
        <v>0</v>
      </c>
      <c r="V28" s="32">
        <v>0</v>
      </c>
      <c r="W28" s="32">
        <v>5.3539981884057966E-3</v>
      </c>
      <c r="X28" s="32">
        <v>0</v>
      </c>
      <c r="Y28" s="32">
        <v>0</v>
      </c>
      <c r="Z28" s="32">
        <v>0</v>
      </c>
      <c r="AA28" s="32">
        <v>0</v>
      </c>
      <c r="AB28" s="32">
        <v>23.71126986819527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4">
        <v>30.718135866383676</v>
      </c>
      <c r="AK28" s="35">
        <v>570.28621349069783</v>
      </c>
    </row>
    <row r="29" spans="3:37" x14ac:dyDescent="0.25">
      <c r="C29" s="31" t="s">
        <v>169</v>
      </c>
      <c r="D29" s="32">
        <v>0</v>
      </c>
      <c r="E29" s="32">
        <v>0</v>
      </c>
      <c r="F29" s="32">
        <v>5.4902228242400097</v>
      </c>
      <c r="G29" s="32">
        <v>5.4902228242400097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3">
        <v>5.4902228242400097</v>
      </c>
      <c r="S29" s="32">
        <v>0</v>
      </c>
      <c r="T29" s="32">
        <v>0</v>
      </c>
      <c r="U29" s="32">
        <v>0</v>
      </c>
      <c r="V29" s="32">
        <v>0</v>
      </c>
      <c r="W29" s="32">
        <v>136.59243042391302</v>
      </c>
      <c r="X29" s="32">
        <v>0</v>
      </c>
      <c r="Y29" s="32">
        <v>0</v>
      </c>
      <c r="Z29" s="32">
        <v>0</v>
      </c>
      <c r="AA29" s="32">
        <v>0</v>
      </c>
      <c r="AB29" s="32">
        <v>275.78481253648141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4">
        <v>412.37724296039443</v>
      </c>
      <c r="AK29" s="35">
        <v>417.86746578463442</v>
      </c>
    </row>
    <row r="30" spans="3:37" x14ac:dyDescent="0.25">
      <c r="C30" s="31" t="s">
        <v>170</v>
      </c>
      <c r="D30" s="32">
        <v>0</v>
      </c>
      <c r="E30" s="32">
        <v>0</v>
      </c>
      <c r="F30" s="32">
        <v>3.6472356421600036</v>
      </c>
      <c r="G30" s="32">
        <v>3.6472356421600036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3">
        <v>3.6472356421600036</v>
      </c>
      <c r="S30" s="32">
        <v>24.755663999999999</v>
      </c>
      <c r="T30" s="32">
        <v>0</v>
      </c>
      <c r="U30" s="32">
        <v>0</v>
      </c>
      <c r="V30" s="32">
        <v>0</v>
      </c>
      <c r="W30" s="32">
        <v>14.353895362318841</v>
      </c>
      <c r="X30" s="32">
        <v>0</v>
      </c>
      <c r="Y30" s="32">
        <v>0</v>
      </c>
      <c r="Z30" s="32">
        <v>0</v>
      </c>
      <c r="AA30" s="32">
        <v>0</v>
      </c>
      <c r="AB30" s="32">
        <v>174.00837345805959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34">
        <v>213.11793282037843</v>
      </c>
      <c r="AK30" s="35">
        <v>216.76516846253844</v>
      </c>
    </row>
    <row r="31" spans="3:37" x14ac:dyDescent="0.25">
      <c r="C31" s="31" t="s">
        <v>171</v>
      </c>
      <c r="D31" s="32">
        <v>0</v>
      </c>
      <c r="E31" s="32">
        <v>0</v>
      </c>
      <c r="F31" s="32">
        <v>0.13120201335999995</v>
      </c>
      <c r="G31" s="32">
        <v>0.13120201335999995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3">
        <v>0.13120201335999995</v>
      </c>
      <c r="S31" s="32">
        <v>8.9039999999999994E-2</v>
      </c>
      <c r="T31" s="32">
        <v>0</v>
      </c>
      <c r="U31" s="32">
        <v>0</v>
      </c>
      <c r="V31" s="32">
        <v>0</v>
      </c>
      <c r="W31" s="32">
        <v>3.0629695652173911E-2</v>
      </c>
      <c r="X31" s="32">
        <v>0</v>
      </c>
      <c r="Y31" s="32">
        <v>0</v>
      </c>
      <c r="Z31" s="32">
        <v>0</v>
      </c>
      <c r="AA31" s="32">
        <v>0</v>
      </c>
      <c r="AB31" s="32">
        <v>70.078833158959682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4">
        <v>70.19850285461186</v>
      </c>
      <c r="AK31" s="35">
        <v>70.329704867971856</v>
      </c>
    </row>
    <row r="32" spans="3:37" x14ac:dyDescent="0.25">
      <c r="C32" s="31" t="s">
        <v>172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3">
        <v>0</v>
      </c>
      <c r="S32" s="32">
        <v>9.0422239999999992</v>
      </c>
      <c r="T32" s="32">
        <v>0</v>
      </c>
      <c r="U32" s="32">
        <v>0</v>
      </c>
      <c r="V32" s="32">
        <v>0</v>
      </c>
      <c r="W32" s="32">
        <v>0.16643551449275362</v>
      </c>
      <c r="X32" s="32">
        <v>0</v>
      </c>
      <c r="Y32" s="32">
        <v>0</v>
      </c>
      <c r="Z32" s="32">
        <v>0</v>
      </c>
      <c r="AA32" s="32">
        <v>0</v>
      </c>
      <c r="AB32" s="32">
        <v>103.55468928626568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34">
        <v>112.76334880075844</v>
      </c>
      <c r="AK32" s="35">
        <v>112.76334880075844</v>
      </c>
    </row>
    <row r="33" spans="3:37" x14ac:dyDescent="0.25">
      <c r="C33" s="31" t="s">
        <v>173</v>
      </c>
      <c r="D33" s="32">
        <v>0</v>
      </c>
      <c r="E33" s="32">
        <v>0</v>
      </c>
      <c r="F33" s="32">
        <v>27.857543119999999</v>
      </c>
      <c r="G33" s="32">
        <v>27.857543119999999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3">
        <v>27.857543119999999</v>
      </c>
      <c r="S33" s="32">
        <v>818.51805633599997</v>
      </c>
      <c r="T33" s="32">
        <v>0</v>
      </c>
      <c r="U33" s="32">
        <v>607.42912087469995</v>
      </c>
      <c r="V33" s="32">
        <v>0</v>
      </c>
      <c r="W33" s="32">
        <v>0.48590549818840578</v>
      </c>
      <c r="X33" s="32">
        <v>0</v>
      </c>
      <c r="Y33" s="32">
        <v>26.458208022000001</v>
      </c>
      <c r="Z33" s="32">
        <v>0</v>
      </c>
      <c r="AA33" s="32">
        <v>0</v>
      </c>
      <c r="AB33" s="32">
        <v>0</v>
      </c>
      <c r="AC33" s="32">
        <v>0</v>
      </c>
      <c r="AD33" s="32">
        <v>144.63154436580001</v>
      </c>
      <c r="AE33" s="32">
        <v>33.480623820000005</v>
      </c>
      <c r="AF33" s="32">
        <v>178.11216818580002</v>
      </c>
      <c r="AG33" s="32">
        <v>0</v>
      </c>
      <c r="AH33" s="32">
        <v>0</v>
      </c>
      <c r="AI33" s="32">
        <v>0</v>
      </c>
      <c r="AJ33" s="34">
        <v>1631.0034589166885</v>
      </c>
      <c r="AK33" s="35">
        <v>1658.8610020366884</v>
      </c>
    </row>
    <row r="34" spans="3:37" x14ac:dyDescent="0.25">
      <c r="C34" s="40" t="s">
        <v>174</v>
      </c>
      <c r="D34" s="32">
        <v>0</v>
      </c>
      <c r="E34" s="32">
        <v>0</v>
      </c>
      <c r="F34" s="32">
        <v>27.857543119999999</v>
      </c>
      <c r="G34" s="32">
        <v>27.857543119999999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3">
        <v>27.857543119999999</v>
      </c>
      <c r="S34" s="32">
        <v>730.76149924799995</v>
      </c>
      <c r="T34" s="32">
        <v>0</v>
      </c>
      <c r="U34" s="32">
        <v>607.06527745769995</v>
      </c>
      <c r="V34" s="32">
        <v>0</v>
      </c>
      <c r="W34" s="32">
        <v>0.44079554528985504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144.63154436580001</v>
      </c>
      <c r="AE34" s="32">
        <v>33.480623820000005</v>
      </c>
      <c r="AF34" s="32">
        <v>178.11216818580002</v>
      </c>
      <c r="AG34" s="32">
        <v>0</v>
      </c>
      <c r="AH34" s="32">
        <v>0</v>
      </c>
      <c r="AI34" s="32">
        <v>0</v>
      </c>
      <c r="AJ34" s="34">
        <v>1516.3797404367899</v>
      </c>
      <c r="AK34" s="35">
        <v>1544.2372835567899</v>
      </c>
    </row>
    <row r="35" spans="3:37" x14ac:dyDescent="0.25">
      <c r="C35" s="40" t="s">
        <v>175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3">
        <v>0</v>
      </c>
      <c r="S35" s="32">
        <v>83.153613087999986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4">
        <v>83.153613087999986</v>
      </c>
      <c r="AK35" s="35">
        <v>83.153613087999986</v>
      </c>
    </row>
    <row r="36" spans="3:37" x14ac:dyDescent="0.25">
      <c r="C36" s="40" t="s">
        <v>176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3">
        <v>0</v>
      </c>
      <c r="S36" s="32">
        <v>0</v>
      </c>
      <c r="T36" s="32">
        <v>0</v>
      </c>
      <c r="U36" s="32">
        <v>0.363843417</v>
      </c>
      <c r="V36" s="32">
        <v>0</v>
      </c>
      <c r="W36" s="32">
        <v>0</v>
      </c>
      <c r="X36" s="32">
        <v>0</v>
      </c>
      <c r="Y36" s="32">
        <v>26.458208022000001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4">
        <v>26.822051438999999</v>
      </c>
      <c r="AK36" s="35">
        <v>26.822051438999999</v>
      </c>
    </row>
    <row r="37" spans="3:37" x14ac:dyDescent="0.25">
      <c r="C37" s="40" t="s">
        <v>177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3">
        <v>0</v>
      </c>
      <c r="S37" s="32">
        <v>4.6029439999999999</v>
      </c>
      <c r="T37" s="32">
        <v>0</v>
      </c>
      <c r="U37" s="32">
        <v>0</v>
      </c>
      <c r="V37" s="32">
        <v>0</v>
      </c>
      <c r="W37" s="32">
        <v>4.5109952898550722E-2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4">
        <v>4.6480539528985503</v>
      </c>
      <c r="AK37" s="35">
        <v>4.6480539528985503</v>
      </c>
    </row>
    <row r="38" spans="3:37" x14ac:dyDescent="0.25">
      <c r="C38" s="31" t="s">
        <v>178</v>
      </c>
      <c r="D38" s="32">
        <v>0</v>
      </c>
      <c r="E38" s="32">
        <v>0</v>
      </c>
      <c r="F38" s="32">
        <v>524.67438599312004</v>
      </c>
      <c r="G38" s="32">
        <v>524.67438599312004</v>
      </c>
      <c r="H38" s="32">
        <v>141.11197746355109</v>
      </c>
      <c r="I38" s="32">
        <v>972.32720158417612</v>
      </c>
      <c r="J38" s="32">
        <v>0</v>
      </c>
      <c r="K38" s="32">
        <v>0</v>
      </c>
      <c r="L38" s="32">
        <v>0</v>
      </c>
      <c r="M38" s="32">
        <v>72.22223577235772</v>
      </c>
      <c r="N38" s="32">
        <v>82.475655163324532</v>
      </c>
      <c r="O38" s="32">
        <v>0</v>
      </c>
      <c r="P38" s="32">
        <v>154.69789093568227</v>
      </c>
      <c r="Q38" s="32">
        <v>0</v>
      </c>
      <c r="R38" s="33">
        <v>1792.8114559765295</v>
      </c>
      <c r="S38" s="32">
        <v>84.474407856000013</v>
      </c>
      <c r="T38" s="32">
        <v>8.9512420800000001</v>
      </c>
      <c r="U38" s="32">
        <v>0</v>
      </c>
      <c r="V38" s="32">
        <v>0</v>
      </c>
      <c r="W38" s="32">
        <v>12.150367030797101</v>
      </c>
      <c r="X38" s="32">
        <v>0</v>
      </c>
      <c r="Y38" s="32">
        <v>0</v>
      </c>
      <c r="Z38" s="32">
        <v>162.34907999999999</v>
      </c>
      <c r="AA38" s="32">
        <v>1352.917062</v>
      </c>
      <c r="AB38" s="32">
        <v>709.81061396210748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37.689959999999999</v>
      </c>
      <c r="AJ38" s="34">
        <v>2368.3427329289043</v>
      </c>
      <c r="AK38" s="35">
        <v>4161.1541889054342</v>
      </c>
    </row>
    <row r="39" spans="3:37" x14ac:dyDescent="0.25">
      <c r="C39" s="40" t="s">
        <v>179</v>
      </c>
      <c r="D39" s="32">
        <v>0</v>
      </c>
      <c r="E39" s="32">
        <v>0</v>
      </c>
      <c r="F39" s="32">
        <v>8.9597463999999995E-3</v>
      </c>
      <c r="G39" s="32">
        <v>8.9597463999999995E-3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3">
        <v>8.9597463999999995E-3</v>
      </c>
      <c r="S39" s="32">
        <v>0.58511999999999997</v>
      </c>
      <c r="T39" s="32">
        <v>0</v>
      </c>
      <c r="U39" s="32">
        <v>0</v>
      </c>
      <c r="V39" s="32">
        <v>0</v>
      </c>
      <c r="W39" s="32">
        <v>8.944619384057971E-2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32">
        <v>0</v>
      </c>
      <c r="AJ39" s="34">
        <v>0.6745661938405797</v>
      </c>
      <c r="AK39" s="35">
        <v>0.68352594024057967</v>
      </c>
    </row>
    <row r="40" spans="3:37" x14ac:dyDescent="0.25">
      <c r="C40" s="40" t="s">
        <v>180</v>
      </c>
      <c r="D40" s="32">
        <v>0</v>
      </c>
      <c r="E40" s="32">
        <v>0</v>
      </c>
      <c r="F40" s="32">
        <v>86.294794960000004</v>
      </c>
      <c r="G40" s="32">
        <v>86.294794960000004</v>
      </c>
      <c r="H40" s="32">
        <v>0</v>
      </c>
      <c r="I40" s="32">
        <v>972.32720158417612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3">
        <v>1058.6219965441762</v>
      </c>
      <c r="S40" s="32">
        <v>9.685965392</v>
      </c>
      <c r="T40" s="32">
        <v>0</v>
      </c>
      <c r="U40" s="32">
        <v>0</v>
      </c>
      <c r="V40" s="32">
        <v>0</v>
      </c>
      <c r="W40" s="32">
        <v>0.60386170471014489</v>
      </c>
      <c r="X40" s="32">
        <v>0</v>
      </c>
      <c r="Y40" s="32">
        <v>0</v>
      </c>
      <c r="Z40" s="32">
        <v>162.34907999999999</v>
      </c>
      <c r="AA40" s="32">
        <v>1352.917062</v>
      </c>
      <c r="AB40" s="32">
        <v>247.10078133961929</v>
      </c>
      <c r="AC40" s="32">
        <v>0</v>
      </c>
      <c r="AD40" s="32">
        <v>0</v>
      </c>
      <c r="AE40" s="32">
        <v>0</v>
      </c>
      <c r="AF40" s="32">
        <v>0</v>
      </c>
      <c r="AG40" s="32">
        <v>0</v>
      </c>
      <c r="AH40" s="32">
        <v>0</v>
      </c>
      <c r="AI40" s="32">
        <v>0</v>
      </c>
      <c r="AJ40" s="34">
        <v>1772.6567504363293</v>
      </c>
      <c r="AK40" s="35">
        <v>2831.2787469805057</v>
      </c>
    </row>
    <row r="41" spans="3:37" x14ac:dyDescent="0.25">
      <c r="C41" s="40" t="s">
        <v>181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3">
        <v>0</v>
      </c>
      <c r="S41" s="32">
        <v>0</v>
      </c>
      <c r="T41" s="32">
        <v>6.2807909999999995E-2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0</v>
      </c>
      <c r="AI41" s="32">
        <v>0</v>
      </c>
      <c r="AJ41" s="34">
        <v>6.2807909999999995E-2</v>
      </c>
      <c r="AK41" s="35">
        <v>6.2807909999999995E-2</v>
      </c>
    </row>
    <row r="42" spans="3:37" ht="28.5" customHeight="1" x14ac:dyDescent="0.25">
      <c r="C42" s="41" t="s">
        <v>182</v>
      </c>
      <c r="D42" s="32">
        <v>0</v>
      </c>
      <c r="E42" s="32">
        <v>0</v>
      </c>
      <c r="F42" s="32">
        <v>285.86533184000001</v>
      </c>
      <c r="G42" s="32">
        <v>285.86533184000001</v>
      </c>
      <c r="H42" s="32">
        <v>141.11197746355109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3">
        <v>426.97730930355112</v>
      </c>
      <c r="S42" s="32">
        <v>21.818122463999998</v>
      </c>
      <c r="T42" s="32">
        <v>0</v>
      </c>
      <c r="U42" s="32">
        <v>0</v>
      </c>
      <c r="V42" s="32">
        <v>0</v>
      </c>
      <c r="W42" s="32">
        <v>0.17574994384057971</v>
      </c>
      <c r="X42" s="32">
        <v>0</v>
      </c>
      <c r="Y42" s="32">
        <v>0</v>
      </c>
      <c r="Z42" s="32">
        <v>0</v>
      </c>
      <c r="AA42" s="32">
        <v>0</v>
      </c>
      <c r="AB42" s="32">
        <v>216.46947374428925</v>
      </c>
      <c r="AC42" s="32">
        <v>0</v>
      </c>
      <c r="AD42" s="32">
        <v>0</v>
      </c>
      <c r="AE42" s="32">
        <v>0</v>
      </c>
      <c r="AF42" s="32">
        <v>0</v>
      </c>
      <c r="AG42" s="32">
        <v>0</v>
      </c>
      <c r="AH42" s="32">
        <v>0</v>
      </c>
      <c r="AI42" s="32">
        <v>0</v>
      </c>
      <c r="AJ42" s="34">
        <v>238.46334615212982</v>
      </c>
      <c r="AK42" s="35">
        <v>665.44065545568105</v>
      </c>
    </row>
    <row r="43" spans="3:37" ht="24" customHeight="1" x14ac:dyDescent="0.25">
      <c r="C43" s="41" t="s">
        <v>183</v>
      </c>
      <c r="D43" s="32">
        <v>0</v>
      </c>
      <c r="E43" s="32">
        <v>0</v>
      </c>
      <c r="F43" s="32">
        <v>0.17407956983999998</v>
      </c>
      <c r="G43" s="32">
        <v>0.17407956983999998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3">
        <v>0.17407956983999998</v>
      </c>
      <c r="S43" s="32">
        <v>0</v>
      </c>
      <c r="T43" s="32">
        <v>0</v>
      </c>
      <c r="U43" s="32">
        <v>0</v>
      </c>
      <c r="V43" s="32">
        <v>0</v>
      </c>
      <c r="W43" s="32">
        <v>0.63951333333333327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34">
        <v>0.63951333333333327</v>
      </c>
      <c r="AK43" s="35">
        <v>0.81359290317333322</v>
      </c>
    </row>
    <row r="44" spans="3:37" x14ac:dyDescent="0.25">
      <c r="C44" s="40" t="s">
        <v>184</v>
      </c>
      <c r="D44" s="32">
        <v>0</v>
      </c>
      <c r="E44" s="32">
        <v>0</v>
      </c>
      <c r="F44" s="32">
        <v>4.8871618400000001</v>
      </c>
      <c r="G44" s="32">
        <v>4.8871618400000001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3">
        <v>4.8871618400000001</v>
      </c>
      <c r="S44" s="32">
        <v>0</v>
      </c>
      <c r="T44" s="32">
        <v>0</v>
      </c>
      <c r="U44" s="32">
        <v>0</v>
      </c>
      <c r="V44" s="32">
        <v>0</v>
      </c>
      <c r="W44" s="32">
        <v>8.1034981884057972E-2</v>
      </c>
      <c r="X44" s="32">
        <v>0</v>
      </c>
      <c r="Y44" s="32">
        <v>0</v>
      </c>
      <c r="Z44" s="32">
        <v>0</v>
      </c>
      <c r="AA44" s="32">
        <v>0</v>
      </c>
      <c r="AB44" s="32">
        <v>43.8163233407357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0</v>
      </c>
      <c r="AI44" s="32">
        <v>37.689959999999999</v>
      </c>
      <c r="AJ44" s="34">
        <v>81.587318322619765</v>
      </c>
      <c r="AK44" s="35">
        <v>86.474480162619756</v>
      </c>
    </row>
    <row r="45" spans="3:37" x14ac:dyDescent="0.25">
      <c r="C45" s="40" t="s">
        <v>185</v>
      </c>
      <c r="D45" s="32">
        <v>0</v>
      </c>
      <c r="E45" s="32">
        <v>0</v>
      </c>
      <c r="F45" s="32">
        <v>11.02822351136</v>
      </c>
      <c r="G45" s="32">
        <v>11.02822351136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72.22223577235772</v>
      </c>
      <c r="N45" s="32">
        <v>82.475655163324532</v>
      </c>
      <c r="O45" s="32">
        <v>0</v>
      </c>
      <c r="P45" s="32">
        <v>154.69789093568227</v>
      </c>
      <c r="Q45" s="32">
        <v>0</v>
      </c>
      <c r="R45" s="33">
        <v>165.72611444704228</v>
      </c>
      <c r="S45" s="32">
        <v>3.9253919999999995</v>
      </c>
      <c r="T45" s="32">
        <v>0</v>
      </c>
      <c r="U45" s="32">
        <v>0</v>
      </c>
      <c r="V45" s="32">
        <v>0</v>
      </c>
      <c r="W45" s="32">
        <v>2.8267261938405794</v>
      </c>
      <c r="X45" s="32">
        <v>0</v>
      </c>
      <c r="Y45" s="32">
        <v>0</v>
      </c>
      <c r="Z45" s="32">
        <v>0</v>
      </c>
      <c r="AA45" s="32">
        <v>0</v>
      </c>
      <c r="AB45" s="32">
        <v>27.657422604480598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0</v>
      </c>
      <c r="AI45" s="32">
        <v>0</v>
      </c>
      <c r="AJ45" s="34">
        <v>34.409540798321174</v>
      </c>
      <c r="AK45" s="35">
        <v>200.13565524536344</v>
      </c>
    </row>
    <row r="46" spans="3:37" x14ac:dyDescent="0.25">
      <c r="C46" s="40" t="s">
        <v>186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3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1.3268805551899989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34">
        <v>1.3268805551899989</v>
      </c>
      <c r="AK46" s="35">
        <v>1.3268805551899989</v>
      </c>
    </row>
    <row r="47" spans="3:37" x14ac:dyDescent="0.25">
      <c r="C47" s="40" t="s">
        <v>187</v>
      </c>
      <c r="D47" s="32">
        <v>0</v>
      </c>
      <c r="E47" s="32">
        <v>0</v>
      </c>
      <c r="F47" s="32">
        <v>73.84597792000001</v>
      </c>
      <c r="G47" s="32">
        <v>73.84597792000001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3">
        <v>73.84597792000001</v>
      </c>
      <c r="S47" s="32">
        <v>29.112688000000002</v>
      </c>
      <c r="T47" s="32">
        <v>8.88843417</v>
      </c>
      <c r="U47" s="32">
        <v>0</v>
      </c>
      <c r="V47" s="32">
        <v>0</v>
      </c>
      <c r="W47" s="32">
        <v>0.24001341847826088</v>
      </c>
      <c r="X47" s="32">
        <v>0</v>
      </c>
      <c r="Y47" s="32">
        <v>0</v>
      </c>
      <c r="Z47" s="32">
        <v>0</v>
      </c>
      <c r="AA47" s="32">
        <v>0</v>
      </c>
      <c r="AB47" s="32">
        <v>117.74524257434818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34">
        <v>155.98637816282644</v>
      </c>
      <c r="AK47" s="35">
        <v>229.83235608282646</v>
      </c>
    </row>
    <row r="48" spans="3:37" x14ac:dyDescent="0.25">
      <c r="C48" s="40" t="s">
        <v>188</v>
      </c>
      <c r="D48" s="32">
        <v>0</v>
      </c>
      <c r="E48" s="32">
        <v>0</v>
      </c>
      <c r="F48" s="32">
        <v>57.888556879999996</v>
      </c>
      <c r="G48" s="32">
        <v>57.888556879999996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3">
        <v>57.888556879999996</v>
      </c>
      <c r="S48" s="32">
        <v>0</v>
      </c>
      <c r="T48" s="32">
        <v>0</v>
      </c>
      <c r="U48" s="32">
        <v>0</v>
      </c>
      <c r="V48" s="32">
        <v>0</v>
      </c>
      <c r="W48" s="32">
        <v>0.49918035869565214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4">
        <v>0.49918035869565214</v>
      </c>
      <c r="AK48" s="35">
        <v>58.387737238695649</v>
      </c>
    </row>
    <row r="49" spans="3:37" x14ac:dyDescent="0.25">
      <c r="C49" s="42" t="s">
        <v>189</v>
      </c>
      <c r="D49" s="32">
        <v>0</v>
      </c>
      <c r="E49" s="32">
        <v>0</v>
      </c>
      <c r="F49" s="32">
        <v>4.6812997255200521</v>
      </c>
      <c r="G49" s="32">
        <v>4.6812997255200521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3">
        <v>4.6812997255200521</v>
      </c>
      <c r="S49" s="32">
        <v>19.34712</v>
      </c>
      <c r="T49" s="32">
        <v>0</v>
      </c>
      <c r="U49" s="32">
        <v>0</v>
      </c>
      <c r="V49" s="32">
        <v>0</v>
      </c>
      <c r="W49" s="32">
        <v>6.9948409021739133</v>
      </c>
      <c r="X49" s="32">
        <v>0</v>
      </c>
      <c r="Y49" s="32">
        <v>0</v>
      </c>
      <c r="Z49" s="32">
        <v>0</v>
      </c>
      <c r="AA49" s="32">
        <v>0</v>
      </c>
      <c r="AB49" s="32">
        <v>55.694489803444341</v>
      </c>
      <c r="AC49" s="32">
        <v>0</v>
      </c>
      <c r="AD49" s="32">
        <v>0</v>
      </c>
      <c r="AE49" s="32">
        <v>0</v>
      </c>
      <c r="AF49" s="32">
        <v>0</v>
      </c>
      <c r="AG49" s="32">
        <v>0</v>
      </c>
      <c r="AH49" s="32">
        <v>0</v>
      </c>
      <c r="AI49" s="32">
        <v>0</v>
      </c>
      <c r="AJ49" s="34">
        <v>82.03645070561825</v>
      </c>
      <c r="AK49" s="35">
        <v>86.717750431138313</v>
      </c>
    </row>
    <row r="50" spans="3:37" ht="24.75" customHeight="1" x14ac:dyDescent="0.25">
      <c r="C50" s="43" t="s">
        <v>190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3">
        <v>0</v>
      </c>
      <c r="S50" s="32">
        <v>192.37773792000002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32">
        <v>0</v>
      </c>
      <c r="AE50" s="32">
        <v>0</v>
      </c>
      <c r="AF50" s="32">
        <v>0</v>
      </c>
      <c r="AG50" s="32">
        <v>0</v>
      </c>
      <c r="AH50" s="32">
        <v>0</v>
      </c>
      <c r="AI50" s="32">
        <v>0</v>
      </c>
      <c r="AJ50" s="34">
        <v>192.37773792000002</v>
      </c>
      <c r="AK50" s="35">
        <v>192.37773792000002</v>
      </c>
    </row>
    <row r="51" spans="3:37" x14ac:dyDescent="0.25">
      <c r="C51" s="44" t="s">
        <v>191</v>
      </c>
      <c r="D51" s="33">
        <v>0</v>
      </c>
      <c r="E51" s="33">
        <v>30.100055761836188</v>
      </c>
      <c r="F51" s="33">
        <v>0</v>
      </c>
      <c r="G51" s="33">
        <v>30.100055761836074</v>
      </c>
      <c r="H51" s="33">
        <v>0</v>
      </c>
      <c r="I51" s="33">
        <v>3.4106051316484809E-13</v>
      </c>
      <c r="J51" s="33">
        <v>0</v>
      </c>
      <c r="K51" s="33">
        <v>0</v>
      </c>
      <c r="L51" s="33">
        <v>7.1054273576010019E-15</v>
      </c>
      <c r="M51" s="33">
        <v>1.4210854715202004E-14</v>
      </c>
      <c r="N51" s="33">
        <v>2.8421709430404007E-14</v>
      </c>
      <c r="O51" s="33">
        <v>0</v>
      </c>
      <c r="P51" s="33">
        <v>5.6843418860808015E-14</v>
      </c>
      <c r="Q51" s="33">
        <v>-3.5527136788005009E-15</v>
      </c>
      <c r="R51" s="33">
        <v>30.100055761836472</v>
      </c>
      <c r="S51" s="33">
        <v>0</v>
      </c>
      <c r="T51" s="33">
        <v>0</v>
      </c>
      <c r="U51" s="33">
        <v>0</v>
      </c>
      <c r="V51" s="33">
        <v>0</v>
      </c>
      <c r="W51" s="33">
        <v>-2.8421709430404007E-14</v>
      </c>
      <c r="X51" s="33">
        <v>0</v>
      </c>
      <c r="Y51" s="33">
        <v>0</v>
      </c>
      <c r="Z51" s="33">
        <v>0</v>
      </c>
      <c r="AA51" s="33">
        <v>0</v>
      </c>
      <c r="AB51" s="33">
        <v>48.599638535223903</v>
      </c>
      <c r="AC51" s="33">
        <v>0</v>
      </c>
      <c r="AD51" s="33">
        <v>-2.8421709430404007E-14</v>
      </c>
      <c r="AE51" s="33">
        <v>0</v>
      </c>
      <c r="AF51" s="33">
        <v>0</v>
      </c>
      <c r="AG51" s="33">
        <v>0</v>
      </c>
      <c r="AH51" s="33">
        <v>0</v>
      </c>
      <c r="AI51" s="33">
        <v>0.17667759999999788</v>
      </c>
      <c r="AJ51" s="34">
        <v>48.776316135223624</v>
      </c>
      <c r="AK51" s="34">
        <v>78.876371897060324</v>
      </c>
    </row>
  </sheetData>
  <mergeCells count="2">
    <mergeCell ref="D4:R4"/>
    <mergeCell ref="S4:AJ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58"/>
  <sheetViews>
    <sheetView showGridLines="0" zoomScale="90" zoomScaleNormal="90" workbookViewId="0">
      <selection activeCell="S3" sqref="S3:S54"/>
    </sheetView>
  </sheetViews>
  <sheetFormatPr defaultRowHeight="15" x14ac:dyDescent="0.25"/>
  <cols>
    <col min="2" max="2" width="40.7109375" customWidth="1"/>
    <col min="3" max="3" width="11.85546875" customWidth="1"/>
    <col min="4" max="10" width="8.42578125" bestFit="1" customWidth="1"/>
    <col min="11" max="18" width="8.42578125" customWidth="1"/>
    <col min="19" max="19" width="44.140625" customWidth="1"/>
  </cols>
  <sheetData>
    <row r="1" spans="2:24" ht="18.75" x14ac:dyDescent="0.3">
      <c r="C1" s="1"/>
      <c r="D1" s="1"/>
      <c r="E1" s="1"/>
      <c r="F1" s="1"/>
      <c r="G1" s="1"/>
      <c r="H1" s="1"/>
    </row>
    <row r="2" spans="2:24" ht="23.25" x14ac:dyDescent="0.35">
      <c r="B2" s="2" t="s">
        <v>0</v>
      </c>
    </row>
    <row r="3" spans="2:24" ht="18.75" x14ac:dyDescent="0.25">
      <c r="B3" s="3" t="s">
        <v>1</v>
      </c>
      <c r="C3" s="3" t="s">
        <v>2</v>
      </c>
      <c r="D3" s="4">
        <v>2008</v>
      </c>
      <c r="E3" s="4">
        <v>2009</v>
      </c>
      <c r="F3" s="4">
        <v>2010</v>
      </c>
      <c r="G3" s="4">
        <v>2011</v>
      </c>
      <c r="H3" s="4">
        <v>2012</v>
      </c>
      <c r="I3" s="4">
        <v>2013</v>
      </c>
      <c r="J3" s="4">
        <v>2014</v>
      </c>
      <c r="K3" s="4">
        <v>2015</v>
      </c>
      <c r="L3" s="5">
        <v>2016</v>
      </c>
      <c r="M3" s="6">
        <v>2017</v>
      </c>
      <c r="N3" s="5">
        <v>2018</v>
      </c>
      <c r="O3" s="5">
        <v>2019</v>
      </c>
      <c r="P3" s="5">
        <v>2020</v>
      </c>
      <c r="Q3" s="5">
        <v>2021</v>
      </c>
      <c r="R3" s="5">
        <v>2022</v>
      </c>
      <c r="S3" s="7" t="s">
        <v>3</v>
      </c>
      <c r="V3" s="4">
        <v>2005</v>
      </c>
      <c r="W3" s="4">
        <v>2006</v>
      </c>
      <c r="X3" s="4">
        <v>2007</v>
      </c>
    </row>
    <row r="4" spans="2:24" ht="18.75" x14ac:dyDescent="0.25">
      <c r="B4" s="8" t="s">
        <v>4</v>
      </c>
      <c r="C4" s="9" t="s">
        <v>5</v>
      </c>
      <c r="D4" s="10">
        <v>0.85499999999999998</v>
      </c>
      <c r="E4" s="10">
        <v>0.85499999999999998</v>
      </c>
      <c r="F4" s="10">
        <v>0.85499999999999998</v>
      </c>
      <c r="G4" s="10">
        <v>0.85499999999999998</v>
      </c>
      <c r="H4" s="10">
        <v>0.85499999999999998</v>
      </c>
      <c r="I4" s="10">
        <v>0.85499999999999998</v>
      </c>
      <c r="J4" s="10">
        <v>0.85499999999999998</v>
      </c>
      <c r="K4" s="10">
        <v>0.85499999999999998</v>
      </c>
      <c r="L4" s="10">
        <v>0.85499999999999998</v>
      </c>
      <c r="M4" s="10">
        <v>0.85499999999999998</v>
      </c>
      <c r="N4" s="10">
        <v>0.85499999999999998</v>
      </c>
      <c r="O4" s="10">
        <v>0.85499999999999998</v>
      </c>
      <c r="P4" s="10">
        <v>0.85499999999999998</v>
      </c>
      <c r="Q4" s="10">
        <v>0.85499999999999998</v>
      </c>
      <c r="R4" s="10">
        <v>0.85499999999999998</v>
      </c>
      <c r="S4" s="11" t="s">
        <v>6</v>
      </c>
      <c r="V4" s="10">
        <v>0.85499999999999998</v>
      </c>
      <c r="W4" s="10">
        <v>0.85499999999999998</v>
      </c>
      <c r="X4" s="10">
        <v>0.85499999999999998</v>
      </c>
    </row>
    <row r="5" spans="2:24" ht="18.75" x14ac:dyDescent="0.25">
      <c r="B5" s="8" t="s">
        <v>7</v>
      </c>
      <c r="C5" s="9" t="s">
        <v>5</v>
      </c>
      <c r="D5" s="10">
        <v>0.53400000000000003</v>
      </c>
      <c r="E5" s="10">
        <v>0.53400000000000003</v>
      </c>
      <c r="F5" s="10">
        <v>0.53400000000000003</v>
      </c>
      <c r="G5" s="10">
        <v>0.53400000000000003</v>
      </c>
      <c r="H5" s="10">
        <v>0.53400000000000003</v>
      </c>
      <c r="I5" s="10">
        <v>0.53400000000000003</v>
      </c>
      <c r="J5" s="10">
        <v>0.53400000000000003</v>
      </c>
      <c r="K5" s="10">
        <v>0.53400000000000003</v>
      </c>
      <c r="L5" s="10">
        <v>0.53400000000000003</v>
      </c>
      <c r="M5" s="10">
        <v>0.53400000000000003</v>
      </c>
      <c r="N5" s="10">
        <v>0.53400000000000003</v>
      </c>
      <c r="O5" s="10">
        <v>0.53400000000000003</v>
      </c>
      <c r="P5" s="10">
        <v>0.53400000000000003</v>
      </c>
      <c r="Q5" s="10">
        <v>0.53400000000000003</v>
      </c>
      <c r="R5" s="10">
        <v>0.53400000000000003</v>
      </c>
      <c r="S5" s="11" t="s">
        <v>8</v>
      </c>
      <c r="V5" s="10">
        <v>0.53400000000000003</v>
      </c>
      <c r="W5" s="10">
        <v>0.53400000000000003</v>
      </c>
      <c r="X5" s="10">
        <v>0.53400000000000003</v>
      </c>
    </row>
    <row r="6" spans="2:24" ht="17.25" customHeight="1" x14ac:dyDescent="0.25">
      <c r="B6" s="8" t="s">
        <v>9</v>
      </c>
      <c r="C6" s="9" t="s">
        <v>5</v>
      </c>
      <c r="D6" s="10">
        <v>0.51</v>
      </c>
      <c r="E6" s="10">
        <v>0.51</v>
      </c>
      <c r="F6" s="10">
        <v>0.51</v>
      </c>
      <c r="G6" s="10">
        <v>0.51</v>
      </c>
      <c r="H6" s="10">
        <v>0.51</v>
      </c>
      <c r="I6" s="10">
        <v>0.51</v>
      </c>
      <c r="J6" s="10">
        <v>0.51</v>
      </c>
      <c r="K6" s="10">
        <v>0.51</v>
      </c>
      <c r="L6" s="10">
        <v>0.51</v>
      </c>
      <c r="M6" s="10">
        <v>0.51</v>
      </c>
      <c r="N6" s="10">
        <v>0.51</v>
      </c>
      <c r="O6" s="10">
        <v>0.51</v>
      </c>
      <c r="P6" s="10">
        <v>0.51</v>
      </c>
      <c r="Q6" s="10">
        <v>0.51</v>
      </c>
      <c r="R6" s="10">
        <v>0.51</v>
      </c>
      <c r="S6" s="11" t="s">
        <v>10</v>
      </c>
      <c r="V6" s="10">
        <v>0.51</v>
      </c>
      <c r="W6" s="10">
        <v>0.51</v>
      </c>
      <c r="X6" s="10">
        <v>0.51</v>
      </c>
    </row>
    <row r="7" spans="2:24" ht="18.75" x14ac:dyDescent="0.25">
      <c r="B7" s="8" t="s">
        <v>11</v>
      </c>
      <c r="C7" s="9" t="s">
        <v>5</v>
      </c>
      <c r="D7" s="10">
        <v>1.018</v>
      </c>
      <c r="E7" s="10">
        <v>1.018</v>
      </c>
      <c r="F7" s="10">
        <v>1.014</v>
      </c>
      <c r="G7" s="10">
        <v>1.014</v>
      </c>
      <c r="H7" s="10">
        <v>1.014</v>
      </c>
      <c r="I7" s="10">
        <v>1.014</v>
      </c>
      <c r="J7" s="10">
        <v>1.014</v>
      </c>
      <c r="K7" s="10">
        <v>1.014</v>
      </c>
      <c r="L7" s="10">
        <v>1.014</v>
      </c>
      <c r="M7" s="10">
        <v>1.014</v>
      </c>
      <c r="N7" s="10">
        <v>1.014</v>
      </c>
      <c r="O7" s="10">
        <v>1.014</v>
      </c>
      <c r="P7" s="10">
        <v>1.014</v>
      </c>
      <c r="Q7" s="10">
        <v>1.014</v>
      </c>
      <c r="R7" s="10">
        <v>1.014</v>
      </c>
      <c r="S7" s="11" t="s">
        <v>12</v>
      </c>
      <c r="V7" s="10">
        <v>1.018</v>
      </c>
      <c r="W7" s="10">
        <v>1.018</v>
      </c>
      <c r="X7" s="10">
        <v>1.018</v>
      </c>
    </row>
    <row r="8" spans="2:24" ht="18" customHeight="1" x14ac:dyDescent="0.25">
      <c r="B8" s="8" t="s">
        <v>13</v>
      </c>
      <c r="C8" s="9" t="s">
        <v>14</v>
      </c>
      <c r="D8" s="10">
        <v>0.21299999999999999</v>
      </c>
      <c r="E8" s="10">
        <v>0.21299999999999999</v>
      </c>
      <c r="F8" s="10">
        <v>0.21299999999999999</v>
      </c>
      <c r="G8" s="10">
        <v>0.21299999999999999</v>
      </c>
      <c r="H8" s="10">
        <v>0.21299999999999999</v>
      </c>
      <c r="I8" s="10">
        <v>0.21299999999999999</v>
      </c>
      <c r="J8" s="10">
        <v>0.21299999999999999</v>
      </c>
      <c r="K8" s="10">
        <v>0.21299999999999999</v>
      </c>
      <c r="L8" s="10">
        <v>0.21299999999999999</v>
      </c>
      <c r="M8" s="10">
        <v>0.21299999999999999</v>
      </c>
      <c r="N8" s="10">
        <v>0.21299999999999999</v>
      </c>
      <c r="O8" s="10">
        <v>0.21299999999999999</v>
      </c>
      <c r="P8" s="10">
        <v>0.21299999999999999</v>
      </c>
      <c r="Q8" s="10">
        <v>0.21299999999999999</v>
      </c>
      <c r="R8" s="10">
        <v>0.21299999999999999</v>
      </c>
      <c r="S8" s="11" t="s">
        <v>15</v>
      </c>
      <c r="V8" s="10">
        <v>0.21299999999999999</v>
      </c>
      <c r="W8" s="10">
        <v>0.21299999999999999</v>
      </c>
      <c r="X8" s="10">
        <v>0.21299999999999999</v>
      </c>
    </row>
    <row r="9" spans="2:24" ht="17.25" customHeight="1" x14ac:dyDescent="0.25">
      <c r="B9" s="8" t="s">
        <v>16</v>
      </c>
      <c r="C9" s="9" t="s">
        <v>5</v>
      </c>
      <c r="D9" s="10">
        <v>0.79200000000000004</v>
      </c>
      <c r="E9" s="10">
        <v>0.79200000000000004</v>
      </c>
      <c r="F9" s="10">
        <v>0.79200000000000004</v>
      </c>
      <c r="G9" s="10">
        <v>0.79200000000000004</v>
      </c>
      <c r="H9" s="10">
        <v>0.79200000000000004</v>
      </c>
      <c r="I9" s="10">
        <v>0.79200000000000004</v>
      </c>
      <c r="J9" s="10">
        <v>0.79200000000000004</v>
      </c>
      <c r="K9" s="10">
        <v>0.79200000000000004</v>
      </c>
      <c r="L9" s="10">
        <v>0.79200000000000004</v>
      </c>
      <c r="M9" s="10">
        <v>0.79200000000000004</v>
      </c>
      <c r="N9" s="10">
        <v>0.79200000000000004</v>
      </c>
      <c r="O9" s="10">
        <v>0.79200000000000004</v>
      </c>
      <c r="P9" s="10">
        <v>0.79200000000000004</v>
      </c>
      <c r="Q9" s="10">
        <v>0.79200000000000004</v>
      </c>
      <c r="R9" s="10">
        <v>0.79200000000000004</v>
      </c>
      <c r="S9" s="11" t="s">
        <v>16</v>
      </c>
      <c r="V9" s="10">
        <v>0.79200000000000004</v>
      </c>
      <c r="W9" s="10">
        <v>0.79200000000000004</v>
      </c>
      <c r="X9" s="10">
        <v>0.79200000000000004</v>
      </c>
    </row>
    <row r="10" spans="2:24" ht="18" customHeight="1" x14ac:dyDescent="0.25">
      <c r="B10" s="8" t="s">
        <v>17</v>
      </c>
      <c r="C10" s="9" t="s">
        <v>14</v>
      </c>
      <c r="D10" s="10">
        <v>6.2E-2</v>
      </c>
      <c r="E10" s="10">
        <v>6.2E-2</v>
      </c>
      <c r="F10" s="10">
        <v>6.2E-2</v>
      </c>
      <c r="G10" s="10">
        <v>5.8999999999999997E-2</v>
      </c>
      <c r="H10" s="10">
        <v>5.8999999999999997E-2</v>
      </c>
      <c r="I10" s="10">
        <v>5.8999999999999997E-2</v>
      </c>
      <c r="J10" s="10">
        <v>5.8999999999999997E-2</v>
      </c>
      <c r="K10" s="10">
        <v>5.8999999999999997E-2</v>
      </c>
      <c r="L10" s="10">
        <v>5.8999999999999997E-2</v>
      </c>
      <c r="M10" s="10">
        <v>5.8999999999999997E-2</v>
      </c>
      <c r="N10" s="10">
        <v>5.8999999999999997E-2</v>
      </c>
      <c r="O10" s="10">
        <v>5.8999999999999997E-2</v>
      </c>
      <c r="P10" s="10">
        <v>5.8999999999999997E-2</v>
      </c>
      <c r="Q10" s="10">
        <v>5.8999999999999997E-2</v>
      </c>
      <c r="R10" s="10">
        <v>5.8999999999999997E-2</v>
      </c>
      <c r="S10" s="11" t="s">
        <v>18</v>
      </c>
      <c r="V10" s="10">
        <v>6.0999999999999999E-2</v>
      </c>
      <c r="W10" s="10">
        <v>6.0999999999999999E-2</v>
      </c>
      <c r="X10" s="10">
        <v>6.0999999999999999E-2</v>
      </c>
    </row>
    <row r="11" spans="2:24" ht="18.75" customHeight="1" x14ac:dyDescent="0.25">
      <c r="B11" s="12" t="s">
        <v>19</v>
      </c>
      <c r="C11" s="9" t="s">
        <v>14</v>
      </c>
      <c r="D11" s="10">
        <v>0.74</v>
      </c>
      <c r="E11" s="10">
        <v>0.74</v>
      </c>
      <c r="F11" s="10">
        <v>0.74</v>
      </c>
      <c r="G11" s="10">
        <v>0.74</v>
      </c>
      <c r="H11" s="10">
        <v>0.74</v>
      </c>
      <c r="I11" s="10">
        <v>0.74</v>
      </c>
      <c r="J11" s="10">
        <v>0.74</v>
      </c>
      <c r="K11" s="10">
        <v>0.74</v>
      </c>
      <c r="L11" s="10">
        <v>0.74</v>
      </c>
      <c r="M11" s="10">
        <v>0.74</v>
      </c>
      <c r="N11" s="10">
        <v>0.74</v>
      </c>
      <c r="O11" s="10">
        <v>0.74</v>
      </c>
      <c r="P11" s="10">
        <v>0.74</v>
      </c>
      <c r="Q11" s="10">
        <v>0.74</v>
      </c>
      <c r="R11" s="10">
        <v>0.74</v>
      </c>
      <c r="S11" s="11" t="s">
        <v>20</v>
      </c>
      <c r="V11" s="10">
        <v>0.74</v>
      </c>
      <c r="W11" s="10">
        <v>0.74</v>
      </c>
      <c r="X11" s="10">
        <v>0.74</v>
      </c>
    </row>
    <row r="12" spans="2:24" ht="18.75" customHeight="1" x14ac:dyDescent="0.25">
      <c r="B12" s="8" t="s">
        <v>21</v>
      </c>
      <c r="C12" s="9" t="s">
        <v>14</v>
      </c>
      <c r="D12" s="10">
        <v>0.64200000000000002</v>
      </c>
      <c r="E12" s="10">
        <v>0.64200000000000002</v>
      </c>
      <c r="F12" s="10">
        <v>0.64200000000000002</v>
      </c>
      <c r="G12" s="10">
        <v>0.64200000000000002</v>
      </c>
      <c r="H12" s="10">
        <v>0.64200000000000002</v>
      </c>
      <c r="I12" s="10">
        <v>0.64200000000000002</v>
      </c>
      <c r="J12" s="10">
        <v>0.64200000000000002</v>
      </c>
      <c r="K12" s="10">
        <v>0.64200000000000002</v>
      </c>
      <c r="L12" s="10">
        <v>0.64200000000000002</v>
      </c>
      <c r="M12" s="10">
        <v>0.64200000000000002</v>
      </c>
      <c r="N12" s="10">
        <v>0.64200000000000002</v>
      </c>
      <c r="O12" s="10">
        <v>0.64200000000000002</v>
      </c>
      <c r="P12" s="10">
        <v>0.64200000000000002</v>
      </c>
      <c r="Q12" s="10">
        <v>0.64200000000000002</v>
      </c>
      <c r="R12" s="10">
        <v>0.64200000000000002</v>
      </c>
      <c r="S12" s="11" t="s">
        <v>22</v>
      </c>
      <c r="V12" s="10">
        <v>0.64200000000000002</v>
      </c>
      <c r="W12" s="10">
        <v>0.64200000000000002</v>
      </c>
      <c r="X12" s="10">
        <v>0.64200000000000002</v>
      </c>
    </row>
    <row r="13" spans="2:24" ht="17.25" customHeight="1" x14ac:dyDescent="0.25">
      <c r="B13" s="8" t="s">
        <v>23</v>
      </c>
      <c r="C13" s="9" t="s">
        <v>14</v>
      </c>
      <c r="D13" s="10">
        <v>0.29499999999999998</v>
      </c>
      <c r="E13" s="10">
        <v>0.29499999999999998</v>
      </c>
      <c r="F13" s="10">
        <v>0.29499999999999998</v>
      </c>
      <c r="G13" s="10">
        <v>0.29499999999999998</v>
      </c>
      <c r="H13" s="10">
        <v>0.29499999999999998</v>
      </c>
      <c r="I13" s="10">
        <v>0.29499999999999998</v>
      </c>
      <c r="J13" s="10">
        <v>0.29499999999999998</v>
      </c>
      <c r="K13" s="10">
        <v>0.29499999999999998</v>
      </c>
      <c r="L13" s="10">
        <v>0.29499999999999998</v>
      </c>
      <c r="M13" s="10">
        <v>0.29499999999999998</v>
      </c>
      <c r="N13" s="10">
        <v>0.29499999999999998</v>
      </c>
      <c r="O13" s="10">
        <v>0.29499999999999998</v>
      </c>
      <c r="P13" s="10">
        <v>0.29499999999999998</v>
      </c>
      <c r="Q13" s="10">
        <v>0.29499999999999998</v>
      </c>
      <c r="R13" s="10">
        <v>0.29499999999999998</v>
      </c>
      <c r="S13" s="11" t="s">
        <v>24</v>
      </c>
      <c r="V13" s="10">
        <v>0.29499999999999998</v>
      </c>
      <c r="W13" s="10">
        <v>0.29499999999999998</v>
      </c>
      <c r="X13" s="10">
        <v>0.29499999999999998</v>
      </c>
    </row>
    <row r="14" spans="2:24" ht="18.75" customHeight="1" x14ac:dyDescent="0.25">
      <c r="B14" s="8" t="s">
        <v>25</v>
      </c>
      <c r="C14" s="9" t="s">
        <v>14</v>
      </c>
      <c r="D14" s="10">
        <v>0.31</v>
      </c>
      <c r="E14" s="10">
        <v>0.31</v>
      </c>
      <c r="F14" s="10">
        <v>0.31</v>
      </c>
      <c r="G14" s="10">
        <v>0.31</v>
      </c>
      <c r="H14" s="10">
        <v>0.31</v>
      </c>
      <c r="I14" s="10">
        <v>0.31</v>
      </c>
      <c r="J14" s="10">
        <v>0.31</v>
      </c>
      <c r="K14" s="10">
        <v>0.31</v>
      </c>
      <c r="L14" s="10">
        <v>0.31</v>
      </c>
      <c r="M14" s="10">
        <v>0.31</v>
      </c>
      <c r="N14" s="10">
        <v>0.31</v>
      </c>
      <c r="O14" s="10">
        <v>0.31</v>
      </c>
      <c r="P14" s="10">
        <v>0.31</v>
      </c>
      <c r="Q14" s="10">
        <v>0.31</v>
      </c>
      <c r="R14" s="10">
        <v>0.31</v>
      </c>
      <c r="S14" s="11" t="s">
        <v>26</v>
      </c>
      <c r="V14" s="10">
        <v>0.31</v>
      </c>
      <c r="W14" s="10">
        <v>0.31</v>
      </c>
      <c r="X14" s="10">
        <v>0.31</v>
      </c>
    </row>
    <row r="15" spans="2:24" ht="18" customHeight="1" x14ac:dyDescent="0.25">
      <c r="B15" s="8" t="s">
        <v>27</v>
      </c>
      <c r="C15" s="9" t="s">
        <v>14</v>
      </c>
      <c r="D15" s="10">
        <v>0.35</v>
      </c>
      <c r="E15" s="10">
        <v>0.35</v>
      </c>
      <c r="F15" s="10">
        <v>0.35</v>
      </c>
      <c r="G15" s="10">
        <v>0.35</v>
      </c>
      <c r="H15" s="10">
        <v>0.35</v>
      </c>
      <c r="I15" s="10">
        <v>0.35</v>
      </c>
      <c r="J15" s="10">
        <v>0.35</v>
      </c>
      <c r="K15" s="10">
        <v>0.35</v>
      </c>
      <c r="L15" s="10">
        <v>0.35</v>
      </c>
      <c r="M15" s="10">
        <v>0.35</v>
      </c>
      <c r="N15" s="10">
        <v>0.35</v>
      </c>
      <c r="O15" s="10">
        <v>0.35</v>
      </c>
      <c r="P15" s="10">
        <v>0.35</v>
      </c>
      <c r="Q15" s="10">
        <v>0.35</v>
      </c>
      <c r="R15" s="10">
        <v>0.35</v>
      </c>
      <c r="S15" s="11" t="s">
        <v>28</v>
      </c>
      <c r="V15" s="10">
        <v>0.35</v>
      </c>
      <c r="W15" s="10">
        <v>0.35</v>
      </c>
      <c r="X15" s="10">
        <v>0.35</v>
      </c>
    </row>
    <row r="16" spans="2:24" ht="18" customHeight="1" x14ac:dyDescent="0.25">
      <c r="B16" s="8" t="s">
        <v>29</v>
      </c>
      <c r="C16" s="9" t="s">
        <v>14</v>
      </c>
      <c r="D16" s="10">
        <v>0.4</v>
      </c>
      <c r="E16" s="10">
        <v>0.4</v>
      </c>
      <c r="F16" s="10">
        <v>0.4</v>
      </c>
      <c r="G16" s="10">
        <v>0.4</v>
      </c>
      <c r="H16" s="10">
        <v>0.4</v>
      </c>
      <c r="I16" s="10">
        <v>0.4</v>
      </c>
      <c r="J16" s="10">
        <v>0.4</v>
      </c>
      <c r="K16" s="10">
        <v>0.4</v>
      </c>
      <c r="L16" s="10">
        <v>0.4</v>
      </c>
      <c r="M16" s="10">
        <v>0.4</v>
      </c>
      <c r="N16" s="10">
        <v>0.4</v>
      </c>
      <c r="O16" s="10">
        <v>0.4</v>
      </c>
      <c r="P16" s="10">
        <v>0.4</v>
      </c>
      <c r="Q16" s="10">
        <v>0.4</v>
      </c>
      <c r="R16" s="10">
        <v>0.4</v>
      </c>
      <c r="S16" s="11" t="s">
        <v>30</v>
      </c>
      <c r="V16" s="10">
        <v>0.4</v>
      </c>
      <c r="W16" s="10">
        <v>0.4</v>
      </c>
      <c r="X16" s="10">
        <v>0.4</v>
      </c>
    </row>
    <row r="17" spans="2:24" ht="17.25" customHeight="1" x14ac:dyDescent="0.25">
      <c r="B17" s="8" t="s">
        <v>31</v>
      </c>
      <c r="C17" s="9" t="s">
        <v>14</v>
      </c>
      <c r="D17" s="10">
        <v>0.42499999999999999</v>
      </c>
      <c r="E17" s="10">
        <v>0.42499999999999999</v>
      </c>
      <c r="F17" s="10">
        <v>0.42499999999999999</v>
      </c>
      <c r="G17" s="10">
        <v>0.42499999999999999</v>
      </c>
      <c r="H17" s="10">
        <v>0.42499999999999999</v>
      </c>
      <c r="I17" s="10">
        <v>0.42499999999999999</v>
      </c>
      <c r="J17" s="10">
        <v>0.42499999999999999</v>
      </c>
      <c r="K17" s="10">
        <v>0.42499999999999999</v>
      </c>
      <c r="L17" s="10">
        <v>0.42499999999999999</v>
      </c>
      <c r="M17" s="10">
        <v>0.42499999999999999</v>
      </c>
      <c r="N17" s="10">
        <v>0.42499999999999999</v>
      </c>
      <c r="O17" s="10">
        <v>0.42499999999999999</v>
      </c>
      <c r="P17" s="10">
        <v>0.42499999999999999</v>
      </c>
      <c r="Q17" s="10">
        <v>0.42499999999999999</v>
      </c>
      <c r="R17" s="10">
        <v>0.42499999999999999</v>
      </c>
      <c r="S17" s="11" t="s">
        <v>32</v>
      </c>
      <c r="V17" s="10">
        <v>0.42499999999999999</v>
      </c>
      <c r="W17" s="10">
        <v>0.42499999999999999</v>
      </c>
      <c r="X17" s="10">
        <v>0.42499999999999999</v>
      </c>
    </row>
    <row r="18" spans="2:24" ht="16.5" customHeight="1" x14ac:dyDescent="0.25">
      <c r="B18" s="12" t="s">
        <v>33</v>
      </c>
      <c r="C18" s="9" t="s">
        <v>14</v>
      </c>
      <c r="D18" s="10">
        <v>0.44500000000000001</v>
      </c>
      <c r="E18" s="10">
        <v>0.44500000000000001</v>
      </c>
      <c r="F18" s="10">
        <v>0.44500000000000001</v>
      </c>
      <c r="G18" s="10">
        <v>0.44500000000000001</v>
      </c>
      <c r="H18" s="10">
        <v>0.44500000000000001</v>
      </c>
      <c r="I18" s="10">
        <v>0.44500000000000001</v>
      </c>
      <c r="J18" s="10">
        <v>0.44500000000000001</v>
      </c>
      <c r="K18" s="10">
        <v>0.44500000000000001</v>
      </c>
      <c r="L18" s="10">
        <v>0.44500000000000001</v>
      </c>
      <c r="M18" s="10">
        <v>0.44500000000000001</v>
      </c>
      <c r="N18" s="10">
        <v>0.44500000000000001</v>
      </c>
      <c r="O18" s="10">
        <v>0.44500000000000001</v>
      </c>
      <c r="P18" s="10">
        <v>0.44500000000000001</v>
      </c>
      <c r="Q18" s="10">
        <v>0.44500000000000001</v>
      </c>
      <c r="R18" s="10">
        <v>0.44500000000000001</v>
      </c>
      <c r="S18" s="11" t="s">
        <v>34</v>
      </c>
      <c r="V18" s="10">
        <v>0.44500000000000001</v>
      </c>
      <c r="W18" s="10">
        <v>0.44500000000000001</v>
      </c>
      <c r="X18" s="10">
        <v>0.44500000000000001</v>
      </c>
    </row>
    <row r="19" spans="2:24" ht="17.25" customHeight="1" x14ac:dyDescent="0.25">
      <c r="B19" s="8" t="s">
        <v>35</v>
      </c>
      <c r="C19" s="9" t="s">
        <v>14</v>
      </c>
      <c r="D19" s="10">
        <v>0.49</v>
      </c>
      <c r="E19" s="10">
        <v>0.49</v>
      </c>
      <c r="F19" s="10">
        <v>0.49</v>
      </c>
      <c r="G19" s="10">
        <v>0.49</v>
      </c>
      <c r="H19" s="10">
        <v>0.49</v>
      </c>
      <c r="I19" s="10">
        <v>0.49</v>
      </c>
      <c r="J19" s="10">
        <v>0.49</v>
      </c>
      <c r="K19" s="10">
        <v>0.49</v>
      </c>
      <c r="L19" s="10">
        <v>0.49</v>
      </c>
      <c r="M19" s="10">
        <v>0.49</v>
      </c>
      <c r="N19" s="10">
        <v>0.49</v>
      </c>
      <c r="O19" s="10">
        <v>0.49</v>
      </c>
      <c r="P19" s="10">
        <v>0.49</v>
      </c>
      <c r="Q19" s="10">
        <v>0.49</v>
      </c>
      <c r="R19" s="10">
        <v>0.49</v>
      </c>
      <c r="S19" s="11" t="s">
        <v>36</v>
      </c>
      <c r="V19" s="10">
        <v>0.49</v>
      </c>
      <c r="W19" s="10">
        <v>0.49</v>
      </c>
      <c r="X19" s="10">
        <v>0.49</v>
      </c>
    </row>
    <row r="20" spans="2:24" ht="18.75" customHeight="1" x14ac:dyDescent="0.25">
      <c r="B20" s="8" t="s">
        <v>37</v>
      </c>
      <c r="C20" s="9" t="s">
        <v>14</v>
      </c>
      <c r="D20" s="10">
        <v>0.56000000000000005</v>
      </c>
      <c r="E20" s="10">
        <v>0.56000000000000005</v>
      </c>
      <c r="F20" s="10">
        <v>0.56000000000000005</v>
      </c>
      <c r="G20" s="10">
        <v>0.56000000000000005</v>
      </c>
      <c r="H20" s="10">
        <v>0.56000000000000005</v>
      </c>
      <c r="I20" s="10">
        <v>0.56000000000000005</v>
      </c>
      <c r="J20" s="10">
        <v>0.56000000000000005</v>
      </c>
      <c r="K20" s="10">
        <v>0.56000000000000005</v>
      </c>
      <c r="L20" s="10">
        <v>0.56000000000000005</v>
      </c>
      <c r="M20" s="10">
        <v>0.56000000000000005</v>
      </c>
      <c r="N20" s="10">
        <v>0.56000000000000005</v>
      </c>
      <c r="O20" s="10">
        <v>0.56000000000000005</v>
      </c>
      <c r="P20" s="10">
        <v>0.56000000000000005</v>
      </c>
      <c r="Q20" s="10">
        <v>0.56000000000000005</v>
      </c>
      <c r="R20" s="10">
        <v>0.56000000000000005</v>
      </c>
      <c r="S20" s="11" t="s">
        <v>38</v>
      </c>
      <c r="V20" s="10">
        <v>0.56000000000000005</v>
      </c>
      <c r="W20" s="10">
        <v>0.56000000000000005</v>
      </c>
      <c r="X20" s="10">
        <v>0.56000000000000005</v>
      </c>
    </row>
    <row r="21" spans="2:24" ht="16.5" customHeight="1" x14ac:dyDescent="0.25">
      <c r="B21" s="8" t="s">
        <v>39</v>
      </c>
      <c r="C21" s="9" t="s">
        <v>14</v>
      </c>
      <c r="D21" s="10">
        <v>0.56999999999999995</v>
      </c>
      <c r="E21" s="10">
        <v>0.56999999999999995</v>
      </c>
      <c r="F21" s="10">
        <v>0.56999999999999995</v>
      </c>
      <c r="G21" s="10">
        <v>0.56999999999999995</v>
      </c>
      <c r="H21" s="10">
        <v>0.56999999999999995</v>
      </c>
      <c r="I21" s="10">
        <v>0.56999999999999995</v>
      </c>
      <c r="J21" s="10">
        <v>0.56999999999999995</v>
      </c>
      <c r="K21" s="10">
        <v>0.56999999999999995</v>
      </c>
      <c r="L21" s="10">
        <v>0.56999999999999995</v>
      </c>
      <c r="M21" s="10">
        <v>0.56999999999999995</v>
      </c>
      <c r="N21" s="10">
        <v>0.56999999999999995</v>
      </c>
      <c r="O21" s="10">
        <v>0.56999999999999995</v>
      </c>
      <c r="P21" s="10">
        <v>0.56999999999999995</v>
      </c>
      <c r="Q21" s="10">
        <v>0.56999999999999995</v>
      </c>
      <c r="R21" s="10">
        <v>0.56999999999999995</v>
      </c>
      <c r="S21" s="11" t="s">
        <v>40</v>
      </c>
      <c r="V21" s="10">
        <v>0.56999999999999995</v>
      </c>
      <c r="W21" s="10">
        <v>0.56999999999999995</v>
      </c>
      <c r="X21" s="10">
        <v>0.56999999999999995</v>
      </c>
    </row>
    <row r="22" spans="2:24" ht="18" customHeight="1" x14ac:dyDescent="0.25">
      <c r="B22" s="8" t="s">
        <v>41</v>
      </c>
      <c r="C22" s="9" t="s">
        <v>14</v>
      </c>
      <c r="D22" s="10">
        <v>0.28499999999999998</v>
      </c>
      <c r="E22" s="10">
        <v>0.28499999999999998</v>
      </c>
      <c r="F22" s="10">
        <v>0.28499999999999998</v>
      </c>
      <c r="G22" s="10">
        <v>0.28499999999999998</v>
      </c>
      <c r="H22" s="10">
        <v>0.28499999999999998</v>
      </c>
      <c r="I22" s="10">
        <v>0.28499999999999998</v>
      </c>
      <c r="J22" s="10">
        <v>0.28499999999999998</v>
      </c>
      <c r="K22" s="10">
        <v>0.28499999999999998</v>
      </c>
      <c r="L22" s="10">
        <v>0.28499999999999998</v>
      </c>
      <c r="M22" s="10">
        <v>0.28499999999999998</v>
      </c>
      <c r="N22" s="10">
        <v>0.28499999999999998</v>
      </c>
      <c r="O22" s="10">
        <v>0.28499999999999998</v>
      </c>
      <c r="P22" s="10">
        <v>0.28499999999999998</v>
      </c>
      <c r="Q22" s="10">
        <v>0.28499999999999998</v>
      </c>
      <c r="R22" s="10">
        <v>0.28499999999999998</v>
      </c>
      <c r="S22" s="11" t="s">
        <v>42</v>
      </c>
      <c r="V22" s="10">
        <v>0.28499999999999998</v>
      </c>
      <c r="W22" s="10">
        <v>0.28499999999999998</v>
      </c>
      <c r="X22" s="10">
        <v>0.28499999999999998</v>
      </c>
    </row>
    <row r="23" spans="2:24" ht="17.25" customHeight="1" x14ac:dyDescent="0.25">
      <c r="B23" s="8" t="s">
        <v>43</v>
      </c>
      <c r="C23" s="9" t="s">
        <v>14</v>
      </c>
      <c r="D23" s="10">
        <v>0.64600000000000002</v>
      </c>
      <c r="E23" s="10">
        <v>0.64600000000000002</v>
      </c>
      <c r="F23" s="10">
        <v>0.64600000000000002</v>
      </c>
      <c r="G23" s="10">
        <v>0.64600000000000002</v>
      </c>
      <c r="H23" s="10">
        <v>0.64600000000000002</v>
      </c>
      <c r="I23" s="10">
        <v>0.64600000000000002</v>
      </c>
      <c r="J23" s="10">
        <v>0.64600000000000002</v>
      </c>
      <c r="K23" s="10">
        <v>0.64600000000000002</v>
      </c>
      <c r="L23" s="10">
        <v>0.64600000000000002</v>
      </c>
      <c r="M23" s="10">
        <v>0.64600000000000002</v>
      </c>
      <c r="N23" s="10">
        <v>0.64600000000000002</v>
      </c>
      <c r="O23" s="10">
        <v>0.64600000000000002</v>
      </c>
      <c r="P23" s="10">
        <v>0.64600000000000002</v>
      </c>
      <c r="Q23" s="10">
        <v>0.64600000000000002</v>
      </c>
      <c r="R23" s="10">
        <v>0.64600000000000002</v>
      </c>
      <c r="S23" s="11" t="s">
        <v>44</v>
      </c>
      <c r="V23" s="10">
        <v>0.64600000000000002</v>
      </c>
      <c r="W23" s="10">
        <v>0.64600000000000002</v>
      </c>
      <c r="X23" s="10">
        <v>0.64600000000000002</v>
      </c>
    </row>
    <row r="24" spans="2:24" ht="17.25" customHeight="1" x14ac:dyDescent="0.25">
      <c r="B24" s="8" t="s">
        <v>45</v>
      </c>
      <c r="C24" s="9" t="s">
        <v>14</v>
      </c>
      <c r="D24" s="10">
        <v>0.69</v>
      </c>
      <c r="E24" s="10">
        <v>0.69</v>
      </c>
      <c r="F24" s="10">
        <v>0.69</v>
      </c>
      <c r="G24" s="10">
        <v>0.69</v>
      </c>
      <c r="H24" s="10">
        <v>0.69</v>
      </c>
      <c r="I24" s="10">
        <v>0.69</v>
      </c>
      <c r="J24" s="10">
        <v>0.69</v>
      </c>
      <c r="K24" s="10">
        <v>0.69</v>
      </c>
      <c r="L24" s="10">
        <v>0.69</v>
      </c>
      <c r="M24" s="10">
        <v>0.69</v>
      </c>
      <c r="N24" s="10">
        <v>0.69</v>
      </c>
      <c r="O24" s="10">
        <v>0.69</v>
      </c>
      <c r="P24" s="10">
        <v>0.69</v>
      </c>
      <c r="Q24" s="10">
        <v>0.69</v>
      </c>
      <c r="R24" s="10">
        <v>0.69</v>
      </c>
      <c r="S24" s="11" t="s">
        <v>46</v>
      </c>
      <c r="V24" s="10">
        <v>0.69</v>
      </c>
      <c r="W24" s="10">
        <v>0.69</v>
      </c>
      <c r="X24" s="10">
        <v>0.69</v>
      </c>
    </row>
    <row r="25" spans="2:24" ht="16.5" customHeight="1" x14ac:dyDescent="0.25">
      <c r="B25" s="8" t="s">
        <v>47</v>
      </c>
      <c r="C25" s="9" t="s">
        <v>5</v>
      </c>
      <c r="D25" s="10">
        <v>0.873</v>
      </c>
      <c r="E25" s="10">
        <v>0.873</v>
      </c>
      <c r="F25" s="10">
        <v>0.87</v>
      </c>
      <c r="G25" s="10">
        <v>0.87</v>
      </c>
      <c r="H25" s="10">
        <v>0.87</v>
      </c>
      <c r="I25" s="10">
        <v>0.87</v>
      </c>
      <c r="J25" s="10">
        <v>0.87</v>
      </c>
      <c r="K25" s="10">
        <v>0.87</v>
      </c>
      <c r="L25" s="10">
        <v>0.87</v>
      </c>
      <c r="M25" s="10">
        <v>0.87</v>
      </c>
      <c r="N25" s="10">
        <v>0.87</v>
      </c>
      <c r="O25" s="10">
        <v>0.87</v>
      </c>
      <c r="P25" s="10">
        <v>0.87</v>
      </c>
      <c r="Q25" s="10">
        <v>0.87</v>
      </c>
      <c r="R25" s="10">
        <v>0.87</v>
      </c>
      <c r="S25" s="11" t="s">
        <v>48</v>
      </c>
      <c r="V25" s="10">
        <v>0.873</v>
      </c>
      <c r="W25" s="10">
        <v>0.873</v>
      </c>
      <c r="X25" s="10">
        <v>0.873</v>
      </c>
    </row>
    <row r="26" spans="2:24" ht="18" customHeight="1" x14ac:dyDescent="0.25">
      <c r="B26" s="8" t="s">
        <v>49</v>
      </c>
      <c r="C26" s="9" t="s">
        <v>50</v>
      </c>
      <c r="D26" s="10">
        <v>8.5999999999999993E-2</v>
      </c>
      <c r="E26" s="10">
        <v>8.5999999999999993E-2</v>
      </c>
      <c r="F26" s="10">
        <v>8.5999999999999993E-2</v>
      </c>
      <c r="G26" s="10">
        <v>8.5999999999999993E-2</v>
      </c>
      <c r="H26" s="10">
        <v>8.5999999999999993E-2</v>
      </c>
      <c r="I26" s="10">
        <v>8.5999999999999993E-2</v>
      </c>
      <c r="J26" s="10">
        <v>8.5999999999999993E-2</v>
      </c>
      <c r="K26" s="10">
        <v>8.5999999999999993E-2</v>
      </c>
      <c r="L26" s="10">
        <v>8.5999999999999993E-2</v>
      </c>
      <c r="M26" s="10">
        <v>8.5999999999999993E-2</v>
      </c>
      <c r="N26" s="10">
        <v>8.5999999999999993E-2</v>
      </c>
      <c r="O26" s="10">
        <v>8.5999999999999993E-2</v>
      </c>
      <c r="P26" s="10">
        <v>8.5999999999999993E-2</v>
      </c>
      <c r="Q26" s="10">
        <v>8.5999999999999993E-2</v>
      </c>
      <c r="R26" s="10">
        <v>8.5999999999999993E-2</v>
      </c>
      <c r="S26" s="11" t="s">
        <v>51</v>
      </c>
      <c r="V26" s="10">
        <v>8.5999999999999993E-2</v>
      </c>
      <c r="W26" s="10">
        <v>8.5999999999999993E-2</v>
      </c>
      <c r="X26" s="10">
        <v>8.5999999999999993E-2</v>
      </c>
    </row>
    <row r="27" spans="2:24" ht="18" customHeight="1" x14ac:dyDescent="0.25">
      <c r="B27" s="8" t="s">
        <v>52</v>
      </c>
      <c r="C27" s="9" t="s">
        <v>53</v>
      </c>
      <c r="D27" s="10">
        <v>0.38</v>
      </c>
      <c r="E27" s="10">
        <v>0.38</v>
      </c>
      <c r="F27" s="10">
        <v>0.38</v>
      </c>
      <c r="G27" s="10">
        <v>0.38</v>
      </c>
      <c r="H27" s="10">
        <v>0.38</v>
      </c>
      <c r="I27" s="10">
        <v>0.38</v>
      </c>
      <c r="J27" s="10">
        <v>0.38</v>
      </c>
      <c r="K27" s="10">
        <v>0.38</v>
      </c>
      <c r="L27" s="10">
        <v>0.38</v>
      </c>
      <c r="M27" s="10">
        <v>0.38</v>
      </c>
      <c r="N27" s="10">
        <v>0.38</v>
      </c>
      <c r="O27" s="10">
        <v>0.38</v>
      </c>
      <c r="P27" s="10">
        <v>0.38</v>
      </c>
      <c r="Q27" s="10">
        <v>0.38</v>
      </c>
      <c r="R27" s="10">
        <v>0.38</v>
      </c>
      <c r="S27" s="11" t="s">
        <v>54</v>
      </c>
      <c r="V27" s="10">
        <v>0.38</v>
      </c>
      <c r="W27" s="10">
        <v>0.38</v>
      </c>
      <c r="X27" s="10">
        <v>0.38</v>
      </c>
    </row>
    <row r="28" spans="2:24" ht="17.25" customHeight="1" x14ac:dyDescent="0.25">
      <c r="B28" s="8" t="s">
        <v>55</v>
      </c>
      <c r="C28" s="9" t="s">
        <v>53</v>
      </c>
      <c r="D28" s="10">
        <v>0.45</v>
      </c>
      <c r="E28" s="10">
        <v>0.45</v>
      </c>
      <c r="F28" s="10">
        <v>0.45</v>
      </c>
      <c r="G28" s="10">
        <v>0.45</v>
      </c>
      <c r="H28" s="10">
        <v>0.45</v>
      </c>
      <c r="I28" s="10">
        <v>0.45</v>
      </c>
      <c r="J28" s="10">
        <v>0.45</v>
      </c>
      <c r="K28" s="10">
        <v>0.45</v>
      </c>
      <c r="L28" s="10">
        <v>0.45</v>
      </c>
      <c r="M28" s="10">
        <v>0.45</v>
      </c>
      <c r="N28" s="10">
        <v>0.45</v>
      </c>
      <c r="O28" s="10">
        <v>0.45</v>
      </c>
      <c r="P28" s="10">
        <v>0.45</v>
      </c>
      <c r="Q28" s="10">
        <v>0.45</v>
      </c>
      <c r="R28" s="10">
        <v>0.45</v>
      </c>
      <c r="S28" s="11" t="s">
        <v>56</v>
      </c>
      <c r="V28" s="10">
        <v>0.45</v>
      </c>
      <c r="W28" s="10">
        <v>0.45</v>
      </c>
      <c r="X28" s="10">
        <v>0.45</v>
      </c>
    </row>
    <row r="29" spans="2:24" ht="18" customHeight="1" x14ac:dyDescent="0.25">
      <c r="B29" s="8" t="s">
        <v>57</v>
      </c>
      <c r="C29" s="9" t="s">
        <v>53</v>
      </c>
      <c r="D29" s="10">
        <v>0.43</v>
      </c>
      <c r="E29" s="10">
        <v>0.43</v>
      </c>
      <c r="F29" s="10">
        <v>0.43</v>
      </c>
      <c r="G29" s="10">
        <v>0.43</v>
      </c>
      <c r="H29" s="10">
        <v>0.43</v>
      </c>
      <c r="I29" s="10">
        <v>0.43</v>
      </c>
      <c r="J29" s="10">
        <v>0.43</v>
      </c>
      <c r="K29" s="10">
        <v>0.43</v>
      </c>
      <c r="L29" s="10">
        <v>0.43</v>
      </c>
      <c r="M29" s="10">
        <v>0.43</v>
      </c>
      <c r="N29" s="10">
        <v>0.43</v>
      </c>
      <c r="O29" s="10">
        <v>0.43</v>
      </c>
      <c r="P29" s="10">
        <v>0.43</v>
      </c>
      <c r="Q29" s="10">
        <v>0.43</v>
      </c>
      <c r="R29" s="10">
        <v>0.43</v>
      </c>
      <c r="S29" s="11" t="s">
        <v>58</v>
      </c>
      <c r="V29" s="10">
        <v>0.43</v>
      </c>
      <c r="W29" s="10">
        <v>0.43</v>
      </c>
      <c r="X29" s="10">
        <v>0.43</v>
      </c>
    </row>
    <row r="30" spans="2:24" ht="17.25" customHeight="1" x14ac:dyDescent="0.25">
      <c r="B30" s="8" t="s">
        <v>59</v>
      </c>
      <c r="C30" s="9" t="s">
        <v>53</v>
      </c>
      <c r="D30" s="10">
        <v>0.65500000000000003</v>
      </c>
      <c r="E30" s="10">
        <v>0.65500000000000003</v>
      </c>
      <c r="F30" s="10">
        <v>0.65200000000000002</v>
      </c>
      <c r="G30" s="10">
        <v>0.65200000000000002</v>
      </c>
      <c r="H30" s="10">
        <v>0.65200000000000002</v>
      </c>
      <c r="I30" s="10">
        <v>0.65200000000000002</v>
      </c>
      <c r="J30" s="10">
        <v>0.65200000000000002</v>
      </c>
      <c r="K30" s="10">
        <v>0.65200000000000002</v>
      </c>
      <c r="L30" s="10">
        <v>0.65200000000000002</v>
      </c>
      <c r="M30" s="10">
        <v>0.65200000000000002</v>
      </c>
      <c r="N30" s="10">
        <v>0.65200000000000002</v>
      </c>
      <c r="O30" s="10">
        <v>0.65200000000000002</v>
      </c>
      <c r="P30" s="10">
        <v>0.65200000000000002</v>
      </c>
      <c r="Q30" s="10">
        <v>0.65200000000000002</v>
      </c>
      <c r="R30" s="10">
        <v>0.65200000000000002</v>
      </c>
      <c r="S30" s="11" t="s">
        <v>60</v>
      </c>
      <c r="V30" s="10">
        <v>0.65500000000000003</v>
      </c>
      <c r="W30" s="10">
        <v>0.65500000000000003</v>
      </c>
      <c r="X30" s="10">
        <v>0.65500000000000003</v>
      </c>
    </row>
    <row r="31" spans="2:24" ht="15.75" customHeight="1" x14ac:dyDescent="0.25">
      <c r="B31" s="8" t="s">
        <v>61</v>
      </c>
      <c r="C31" s="9" t="s">
        <v>5</v>
      </c>
      <c r="D31" s="10">
        <v>0.61099999999999999</v>
      </c>
      <c r="E31" s="10">
        <v>0.61099999999999999</v>
      </c>
      <c r="F31" s="10">
        <v>0.61099999999999999</v>
      </c>
      <c r="G31" s="10">
        <v>0.61099999999999999</v>
      </c>
      <c r="H31" s="10">
        <v>0.61099999999999999</v>
      </c>
      <c r="I31" s="10">
        <v>0.61099999999999999</v>
      </c>
      <c r="J31" s="10">
        <v>0.61099999999999999</v>
      </c>
      <c r="K31" s="10">
        <v>0.61099999999999999</v>
      </c>
      <c r="L31" s="10">
        <v>0.61099999999999999</v>
      </c>
      <c r="M31" s="10">
        <v>0.61099999999999999</v>
      </c>
      <c r="N31" s="10">
        <v>0.61099999999999999</v>
      </c>
      <c r="O31" s="10">
        <v>0.61099999999999999</v>
      </c>
      <c r="P31" s="10">
        <v>0.61099999999999999</v>
      </c>
      <c r="Q31" s="10">
        <v>0.61099999999999999</v>
      </c>
      <c r="R31" s="10">
        <v>0.61099999999999999</v>
      </c>
      <c r="S31" s="11" t="s">
        <v>62</v>
      </c>
      <c r="V31" s="10">
        <v>0.61099999999999999</v>
      </c>
      <c r="W31" s="10">
        <v>0.61099999999999999</v>
      </c>
      <c r="X31" s="10">
        <v>0.61099999999999999</v>
      </c>
    </row>
    <row r="32" spans="2:24" ht="18.75" x14ac:dyDescent="0.25">
      <c r="B32" s="8" t="s">
        <v>63</v>
      </c>
      <c r="C32" s="9" t="s">
        <v>53</v>
      </c>
      <c r="D32" s="10">
        <v>0.88</v>
      </c>
      <c r="E32" s="10">
        <v>0.88</v>
      </c>
      <c r="F32" s="10">
        <v>0.88</v>
      </c>
      <c r="G32" s="10">
        <v>0.88</v>
      </c>
      <c r="H32" s="10">
        <v>0.88</v>
      </c>
      <c r="I32" s="10">
        <v>0.88</v>
      </c>
      <c r="J32" s="10">
        <v>0.88</v>
      </c>
      <c r="K32" s="10">
        <v>0.88</v>
      </c>
      <c r="L32" s="10">
        <v>0.88</v>
      </c>
      <c r="M32" s="10">
        <v>0.88</v>
      </c>
      <c r="N32" s="10">
        <v>0.88</v>
      </c>
      <c r="O32" s="10">
        <v>0.88</v>
      </c>
      <c r="P32" s="10">
        <v>0.88</v>
      </c>
      <c r="Q32" s="10">
        <v>0.88</v>
      </c>
      <c r="R32" s="10">
        <v>0.88</v>
      </c>
      <c r="S32" s="11" t="s">
        <v>64</v>
      </c>
      <c r="V32" s="10">
        <v>0.88</v>
      </c>
      <c r="W32" s="10">
        <v>0.88</v>
      </c>
      <c r="X32" s="10">
        <v>0.88</v>
      </c>
    </row>
    <row r="33" spans="2:24" ht="17.25" customHeight="1" x14ac:dyDescent="0.25">
      <c r="B33" s="8" t="s">
        <v>65</v>
      </c>
      <c r="C33" s="9" t="s">
        <v>53</v>
      </c>
      <c r="D33" s="10">
        <v>0.99099999999999999</v>
      </c>
      <c r="E33" s="10">
        <v>0.99299999999999999</v>
      </c>
      <c r="F33" s="10">
        <v>0.99299999999999999</v>
      </c>
      <c r="G33" s="10">
        <v>0.99299999999999999</v>
      </c>
      <c r="H33" s="10">
        <v>0.99299999999999999</v>
      </c>
      <c r="I33" s="10">
        <v>0.99299999999999999</v>
      </c>
      <c r="J33" s="10">
        <v>0.99299999999999999</v>
      </c>
      <c r="K33" s="10">
        <v>0.99299999999999999</v>
      </c>
      <c r="L33" s="10">
        <v>0.99299999999999999</v>
      </c>
      <c r="M33" s="10">
        <v>0.99299999999999999</v>
      </c>
      <c r="N33" s="10">
        <v>0.99299999999999999</v>
      </c>
      <c r="O33" s="10">
        <v>0.99299999999999999</v>
      </c>
      <c r="P33" s="10">
        <v>0.99299999999999999</v>
      </c>
      <c r="Q33" s="10">
        <v>0.99299999999999999</v>
      </c>
      <c r="R33" s="10">
        <v>0.99299999999999999</v>
      </c>
      <c r="S33" s="11" t="s">
        <v>66</v>
      </c>
      <c r="V33" s="10">
        <v>0.99299999999999999</v>
      </c>
      <c r="W33" s="10">
        <v>0.99299999999999999</v>
      </c>
      <c r="X33" s="10">
        <v>0.99299999999999999</v>
      </c>
    </row>
    <row r="34" spans="2:24" ht="17.25" customHeight="1" x14ac:dyDescent="0.25">
      <c r="B34" s="8" t="s">
        <v>67</v>
      </c>
      <c r="C34" s="9" t="s">
        <v>5</v>
      </c>
      <c r="D34" s="10">
        <v>0.77</v>
      </c>
      <c r="E34" s="10">
        <v>0.77</v>
      </c>
      <c r="F34" s="10">
        <v>0.77</v>
      </c>
      <c r="G34" s="10">
        <v>0.77</v>
      </c>
      <c r="H34" s="10">
        <v>0.77</v>
      </c>
      <c r="I34" s="10">
        <v>0.77</v>
      </c>
      <c r="J34" s="10">
        <v>0.77</v>
      </c>
      <c r="K34" s="10">
        <v>0.77</v>
      </c>
      <c r="L34" s="10">
        <v>0.77</v>
      </c>
      <c r="M34" s="10">
        <v>0.77</v>
      </c>
      <c r="N34" s="10">
        <v>0.77</v>
      </c>
      <c r="O34" s="10">
        <v>0.77</v>
      </c>
      <c r="P34" s="10">
        <v>0.77</v>
      </c>
      <c r="Q34" s="10">
        <v>0.77</v>
      </c>
      <c r="R34" s="10">
        <v>0.77</v>
      </c>
      <c r="S34" s="11" t="s">
        <v>68</v>
      </c>
      <c r="V34" s="10">
        <v>0.77</v>
      </c>
      <c r="W34" s="10">
        <v>0.77</v>
      </c>
      <c r="X34" s="10">
        <v>0.77</v>
      </c>
    </row>
    <row r="35" spans="2:24" ht="17.25" customHeight="1" x14ac:dyDescent="0.25">
      <c r="B35" s="8" t="s">
        <v>69</v>
      </c>
      <c r="C35" s="9" t="s">
        <v>5</v>
      </c>
      <c r="D35" s="10">
        <v>0.76300000000000001</v>
      </c>
      <c r="E35" s="10">
        <v>0.76300000000000001</v>
      </c>
      <c r="F35" s="10">
        <v>0.76300000000000001</v>
      </c>
      <c r="G35" s="10">
        <v>0.76300000000000001</v>
      </c>
      <c r="H35" s="10">
        <v>0.76300000000000001</v>
      </c>
      <c r="I35" s="10">
        <v>0.76300000000000001</v>
      </c>
      <c r="J35" s="10">
        <v>0.76300000000000001</v>
      </c>
      <c r="K35" s="10">
        <v>0.76300000000000001</v>
      </c>
      <c r="L35" s="10">
        <v>0.76300000000000001</v>
      </c>
      <c r="M35" s="10">
        <v>0.76300000000000001</v>
      </c>
      <c r="N35" s="10">
        <v>0.76300000000000001</v>
      </c>
      <c r="O35" s="10">
        <v>0.76300000000000001</v>
      </c>
      <c r="P35" s="10">
        <v>0.76300000000000001</v>
      </c>
      <c r="Q35" s="10">
        <v>0.76300000000000001</v>
      </c>
      <c r="R35" s="10">
        <v>0.76300000000000001</v>
      </c>
      <c r="S35" s="11" t="s">
        <v>70</v>
      </c>
      <c r="V35" s="10">
        <v>0.76300000000000001</v>
      </c>
      <c r="W35" s="10">
        <v>0.76300000000000001</v>
      </c>
      <c r="X35" s="10">
        <v>0.76300000000000001</v>
      </c>
    </row>
    <row r="36" spans="2:24" ht="17.25" customHeight="1" x14ac:dyDescent="0.25">
      <c r="B36" s="8" t="s">
        <v>71</v>
      </c>
      <c r="C36" s="9" t="s">
        <v>50</v>
      </c>
      <c r="D36" s="10">
        <v>8.5999999999999993E-2</v>
      </c>
      <c r="E36" s="10">
        <v>8.5999999999999993E-2</v>
      </c>
      <c r="F36" s="10">
        <v>8.5999999999999993E-2</v>
      </c>
      <c r="G36" s="10">
        <v>8.5999999999999993E-2</v>
      </c>
      <c r="H36" s="10">
        <v>8.5999999999999993E-2</v>
      </c>
      <c r="I36" s="10">
        <v>8.5999999999999993E-2</v>
      </c>
      <c r="J36" s="10">
        <v>8.5999999999999993E-2</v>
      </c>
      <c r="K36" s="10">
        <v>8.5999999999999993E-2</v>
      </c>
      <c r="L36" s="10">
        <v>8.5999999999999993E-2</v>
      </c>
      <c r="M36" s="10">
        <v>8.5999999999999993E-2</v>
      </c>
      <c r="N36" s="10">
        <v>8.5999999999999993E-2</v>
      </c>
      <c r="O36" s="10">
        <v>8.5999999999999993E-2</v>
      </c>
      <c r="P36" s="10">
        <v>8.5999999999999993E-2</v>
      </c>
      <c r="Q36" s="10">
        <v>8.5999999999999993E-2</v>
      </c>
      <c r="R36" s="10">
        <v>8.5999999999999993E-2</v>
      </c>
      <c r="S36" s="11" t="s">
        <v>72</v>
      </c>
      <c r="V36" s="10">
        <v>8.5999999999999993E-2</v>
      </c>
      <c r="W36" s="10">
        <v>8.5999999999999993E-2</v>
      </c>
      <c r="X36" s="10">
        <v>8.5999999999999993E-2</v>
      </c>
    </row>
    <row r="37" spans="2:24" ht="16.5" customHeight="1" x14ac:dyDescent="0.25">
      <c r="B37" s="8" t="s">
        <v>73</v>
      </c>
      <c r="C37" s="9" t="s">
        <v>14</v>
      </c>
      <c r="D37" s="10">
        <v>0.31</v>
      </c>
      <c r="E37" s="10">
        <v>0.31</v>
      </c>
      <c r="F37" s="10">
        <v>0.31</v>
      </c>
      <c r="G37" s="10">
        <v>0.31</v>
      </c>
      <c r="H37" s="10">
        <v>0.31</v>
      </c>
      <c r="I37" s="10">
        <v>0.31</v>
      </c>
      <c r="J37" s="10">
        <v>0.31</v>
      </c>
      <c r="K37" s="10">
        <v>0.31</v>
      </c>
      <c r="L37" s="10">
        <v>0.31</v>
      </c>
      <c r="M37" s="10">
        <v>0.31</v>
      </c>
      <c r="N37" s="10">
        <v>0.31</v>
      </c>
      <c r="O37" s="10">
        <v>0.31</v>
      </c>
      <c r="P37" s="10">
        <v>0.31</v>
      </c>
      <c r="Q37" s="10">
        <v>0.31</v>
      </c>
      <c r="R37" s="10">
        <v>0.31</v>
      </c>
      <c r="S37" s="11" t="s">
        <v>74</v>
      </c>
      <c r="V37" s="10">
        <v>0.31</v>
      </c>
      <c r="W37" s="10">
        <v>0.31</v>
      </c>
      <c r="X37" s="10">
        <v>0.31</v>
      </c>
    </row>
    <row r="38" spans="2:24" ht="16.5" customHeight="1" x14ac:dyDescent="0.25">
      <c r="B38" s="8" t="s">
        <v>75</v>
      </c>
      <c r="C38" s="9" t="s">
        <v>14</v>
      </c>
      <c r="D38" s="10">
        <v>0.28599999999999998</v>
      </c>
      <c r="E38" s="10">
        <v>0.28599999999999998</v>
      </c>
      <c r="F38" s="10">
        <v>0.28599999999999998</v>
      </c>
      <c r="G38" s="10">
        <v>0.28599999999999998</v>
      </c>
      <c r="H38" s="10">
        <v>0.28599999999999998</v>
      </c>
      <c r="I38" s="10">
        <v>0.28599999999999998</v>
      </c>
      <c r="J38" s="10">
        <v>0.28599999999999998</v>
      </c>
      <c r="K38" s="10">
        <v>0.28599999999999998</v>
      </c>
      <c r="L38" s="10">
        <v>0.28599999999999998</v>
      </c>
      <c r="M38" s="10">
        <v>0.28599999999999998</v>
      </c>
      <c r="N38" s="10">
        <v>0.28599999999999998</v>
      </c>
      <c r="O38" s="10">
        <v>0.28599999999999998</v>
      </c>
      <c r="P38" s="10">
        <v>0.28599999999999998</v>
      </c>
      <c r="Q38" s="10">
        <v>0.28599999999999998</v>
      </c>
      <c r="R38" s="10">
        <v>0.28599999999999998</v>
      </c>
      <c r="S38" s="11" t="s">
        <v>76</v>
      </c>
      <c r="V38" s="10">
        <v>0.28599999999999998</v>
      </c>
      <c r="W38" s="10">
        <v>0.28599999999999998</v>
      </c>
      <c r="X38" s="10">
        <v>0.28599999999999998</v>
      </c>
    </row>
    <row r="39" spans="2:24" ht="18.75" x14ac:dyDescent="0.25">
      <c r="B39" s="8" t="s">
        <v>77</v>
      </c>
      <c r="C39" s="9" t="s">
        <v>5</v>
      </c>
      <c r="D39" s="10">
        <v>0.89100000000000001</v>
      </c>
      <c r="E39" s="10">
        <v>0.89100000000000001</v>
      </c>
      <c r="F39" s="10">
        <v>0.87</v>
      </c>
      <c r="G39" s="10">
        <v>0.87</v>
      </c>
      <c r="H39" s="10">
        <v>0.87</v>
      </c>
      <c r="I39" s="10">
        <v>0.87</v>
      </c>
      <c r="J39" s="10">
        <v>0.87</v>
      </c>
      <c r="K39" s="10">
        <v>0.87</v>
      </c>
      <c r="L39" s="10">
        <v>0.87</v>
      </c>
      <c r="M39" s="10">
        <v>0.87</v>
      </c>
      <c r="N39" s="10">
        <v>0.87</v>
      </c>
      <c r="O39" s="10">
        <v>0.87</v>
      </c>
      <c r="P39" s="10">
        <v>0.87</v>
      </c>
      <c r="Q39" s="10">
        <v>0.87</v>
      </c>
      <c r="R39" s="10">
        <v>0.87</v>
      </c>
      <c r="S39" s="11" t="s">
        <v>78</v>
      </c>
      <c r="V39" s="10">
        <v>0.89100000000000001</v>
      </c>
      <c r="W39" s="10">
        <v>0.89100000000000001</v>
      </c>
      <c r="X39" s="10">
        <v>0.89100000000000001</v>
      </c>
    </row>
    <row r="40" spans="2:24" ht="16.5" customHeight="1" x14ac:dyDescent="0.25">
      <c r="B40" s="8" t="s">
        <v>79</v>
      </c>
      <c r="C40" s="9" t="s">
        <v>14</v>
      </c>
      <c r="D40" s="10">
        <v>0.185</v>
      </c>
      <c r="E40" s="10">
        <v>0.185</v>
      </c>
      <c r="F40" s="10">
        <v>0.182</v>
      </c>
      <c r="G40" s="10">
        <v>0.18</v>
      </c>
      <c r="H40" s="10">
        <v>0.18</v>
      </c>
      <c r="I40" s="10">
        <v>0.18</v>
      </c>
      <c r="J40" s="10">
        <v>0.18</v>
      </c>
      <c r="K40" s="10">
        <v>0.18</v>
      </c>
      <c r="L40" s="10">
        <v>0.18</v>
      </c>
      <c r="M40" s="10">
        <v>0.18</v>
      </c>
      <c r="N40" s="10">
        <v>0.18</v>
      </c>
      <c r="O40" s="10">
        <v>0.18</v>
      </c>
      <c r="P40" s="10">
        <v>0.18</v>
      </c>
      <c r="Q40" s="10">
        <v>0.18</v>
      </c>
      <c r="R40" s="10">
        <v>0.18</v>
      </c>
      <c r="S40" s="11" t="s">
        <v>80</v>
      </c>
      <c r="V40" s="10">
        <v>0.18</v>
      </c>
      <c r="W40" s="10">
        <v>0.18</v>
      </c>
      <c r="X40" s="10">
        <v>0.18</v>
      </c>
    </row>
    <row r="41" spans="2:24" ht="16.5" customHeight="1" x14ac:dyDescent="0.25">
      <c r="B41" s="8" t="s">
        <v>81</v>
      </c>
      <c r="C41" s="9" t="s">
        <v>5</v>
      </c>
      <c r="D41" s="10">
        <v>0.76500000000000001</v>
      </c>
      <c r="E41" s="10">
        <v>0.76500000000000001</v>
      </c>
      <c r="F41" s="10">
        <v>0.76500000000000001</v>
      </c>
      <c r="G41" s="10">
        <v>0.76500000000000001</v>
      </c>
      <c r="H41" s="10">
        <v>0.76500000000000001</v>
      </c>
      <c r="I41" s="10">
        <v>0.76500000000000001</v>
      </c>
      <c r="J41" s="10">
        <v>0.76500000000000001</v>
      </c>
      <c r="K41" s="10">
        <v>0.76500000000000001</v>
      </c>
      <c r="L41" s="10">
        <v>0.76500000000000001</v>
      </c>
      <c r="M41" s="10">
        <v>0.76500000000000001</v>
      </c>
      <c r="N41" s="10">
        <v>0.76500000000000001</v>
      </c>
      <c r="O41" s="10">
        <v>0.76500000000000001</v>
      </c>
      <c r="P41" s="10">
        <v>0.76500000000000001</v>
      </c>
      <c r="Q41" s="10">
        <v>0.76500000000000001</v>
      </c>
      <c r="R41" s="10">
        <v>0.76500000000000001</v>
      </c>
      <c r="S41" s="11" t="s">
        <v>82</v>
      </c>
      <c r="V41" s="10">
        <v>0.76500000000000001</v>
      </c>
      <c r="W41" s="10">
        <v>0.76500000000000001</v>
      </c>
      <c r="X41" s="10">
        <v>0.76500000000000001</v>
      </c>
    </row>
    <row r="42" spans="2:24" ht="18.75" customHeight="1" x14ac:dyDescent="0.25">
      <c r="B42" s="8" t="s">
        <v>83</v>
      </c>
      <c r="C42" s="9" t="s">
        <v>5</v>
      </c>
      <c r="D42" s="10">
        <v>0.95899999999999996</v>
      </c>
      <c r="E42" s="10">
        <v>0.95899999999999996</v>
      </c>
      <c r="F42" s="10">
        <v>0.95699999999999996</v>
      </c>
      <c r="G42" s="10">
        <v>0.95699999999999996</v>
      </c>
      <c r="H42" s="10">
        <v>0.95699999999999996</v>
      </c>
      <c r="I42" s="10">
        <v>0.95699999999999996</v>
      </c>
      <c r="J42" s="10">
        <v>0.95699999999999996</v>
      </c>
      <c r="K42" s="10">
        <v>0.95699999999999996</v>
      </c>
      <c r="L42" s="10">
        <v>0.95699999999999996</v>
      </c>
      <c r="M42" s="10">
        <v>0.95699999999999996</v>
      </c>
      <c r="N42" s="10">
        <v>0.95699999999999996</v>
      </c>
      <c r="O42" s="10">
        <v>0.95699999999999996</v>
      </c>
      <c r="P42" s="10">
        <v>0.95699999999999996</v>
      </c>
      <c r="Q42" s="10">
        <v>0.95699999999999996</v>
      </c>
      <c r="R42" s="10">
        <v>0.95699999999999996</v>
      </c>
      <c r="S42" s="11" t="s">
        <v>84</v>
      </c>
      <c r="V42" s="10">
        <v>0.95899999999999996</v>
      </c>
      <c r="W42" s="10">
        <v>0.95899999999999996</v>
      </c>
      <c r="X42" s="10">
        <v>0.95899999999999996</v>
      </c>
    </row>
    <row r="43" spans="2:24" ht="18" customHeight="1" x14ac:dyDescent="0.25">
      <c r="B43" s="8" t="s">
        <v>85</v>
      </c>
      <c r="C43" s="9" t="s">
        <v>5</v>
      </c>
      <c r="D43" s="10">
        <v>0.84799999999999998</v>
      </c>
      <c r="E43" s="10">
        <v>0.84799999999999998</v>
      </c>
      <c r="F43" s="10">
        <v>0.84799999999999998</v>
      </c>
      <c r="G43" s="10">
        <v>0.84799999999999998</v>
      </c>
      <c r="H43" s="10">
        <v>0.84799999999999998</v>
      </c>
      <c r="I43" s="10">
        <v>0.84799999999999998</v>
      </c>
      <c r="J43" s="10">
        <v>0.84799999999999998</v>
      </c>
      <c r="K43" s="10">
        <v>0.84799999999999998</v>
      </c>
      <c r="L43" s="10">
        <v>0.84799999999999998</v>
      </c>
      <c r="M43" s="10">
        <v>0.84799999999999998</v>
      </c>
      <c r="N43" s="10">
        <v>0.84799999999999998</v>
      </c>
      <c r="O43" s="10">
        <v>0.84799999999999998</v>
      </c>
      <c r="P43" s="10">
        <v>0.84799999999999998</v>
      </c>
      <c r="Q43" s="10">
        <v>0.84799999999999998</v>
      </c>
      <c r="R43" s="10">
        <v>0.84799999999999998</v>
      </c>
      <c r="S43" s="11" t="s">
        <v>86</v>
      </c>
      <c r="V43" s="10">
        <v>0.84799999999999998</v>
      </c>
      <c r="W43" s="10">
        <v>0.84799999999999998</v>
      </c>
      <c r="X43" s="10">
        <v>0.84799999999999998</v>
      </c>
    </row>
    <row r="44" spans="2:24" ht="18" customHeight="1" x14ac:dyDescent="0.25">
      <c r="B44" s="8" t="s">
        <v>87</v>
      </c>
      <c r="C44" s="9" t="s">
        <v>88</v>
      </c>
      <c r="D44" s="10">
        <v>1</v>
      </c>
      <c r="E44" s="10">
        <v>1</v>
      </c>
      <c r="F44" s="10">
        <v>1</v>
      </c>
      <c r="G44" s="10">
        <v>1</v>
      </c>
      <c r="H44" s="10">
        <v>1</v>
      </c>
      <c r="I44" s="10">
        <v>1</v>
      </c>
      <c r="J44" s="10">
        <v>1</v>
      </c>
      <c r="K44" s="10">
        <v>1</v>
      </c>
      <c r="L44" s="10">
        <v>1</v>
      </c>
      <c r="M44" s="10">
        <v>1</v>
      </c>
      <c r="N44" s="10">
        <v>1</v>
      </c>
      <c r="O44" s="10">
        <v>1</v>
      </c>
      <c r="P44" s="10">
        <v>1</v>
      </c>
      <c r="Q44" s="10">
        <v>1</v>
      </c>
      <c r="R44" s="10">
        <v>1</v>
      </c>
      <c r="S44" s="11" t="s">
        <v>89</v>
      </c>
      <c r="V44" s="10">
        <v>1</v>
      </c>
      <c r="W44" s="10">
        <v>1</v>
      </c>
      <c r="X44" s="10">
        <v>1</v>
      </c>
    </row>
    <row r="45" spans="2:24" ht="17.25" customHeight="1" x14ac:dyDescent="0.25">
      <c r="B45" s="8" t="s">
        <v>90</v>
      </c>
      <c r="C45" s="9" t="s">
        <v>88</v>
      </c>
      <c r="D45" s="10">
        <v>1</v>
      </c>
      <c r="E45" s="10">
        <v>1</v>
      </c>
      <c r="F45" s="10">
        <v>1</v>
      </c>
      <c r="G45" s="10">
        <v>1</v>
      </c>
      <c r="H45" s="10">
        <v>1</v>
      </c>
      <c r="I45" s="10">
        <v>1</v>
      </c>
      <c r="J45" s="10">
        <v>1</v>
      </c>
      <c r="K45" s="10">
        <v>1</v>
      </c>
      <c r="L45" s="10">
        <v>1</v>
      </c>
      <c r="M45" s="10">
        <v>1</v>
      </c>
      <c r="N45" s="10">
        <v>1</v>
      </c>
      <c r="O45" s="10">
        <v>1</v>
      </c>
      <c r="P45" s="10">
        <v>1</v>
      </c>
      <c r="Q45" s="10">
        <v>1</v>
      </c>
      <c r="R45" s="10">
        <v>1</v>
      </c>
      <c r="S45" s="11" t="s">
        <v>91</v>
      </c>
      <c r="V45" s="10">
        <v>1</v>
      </c>
      <c r="W45" s="10">
        <v>1</v>
      </c>
      <c r="X45" s="10">
        <v>1</v>
      </c>
    </row>
    <row r="46" spans="2:24" ht="18" customHeight="1" x14ac:dyDescent="0.25">
      <c r="B46" s="8" t="s">
        <v>92</v>
      </c>
      <c r="C46" s="9" t="s">
        <v>5</v>
      </c>
      <c r="D46" s="10">
        <v>0.89</v>
      </c>
      <c r="E46" s="10">
        <v>0.89</v>
      </c>
      <c r="F46" s="10">
        <v>0.88</v>
      </c>
      <c r="G46" s="10">
        <v>0.88</v>
      </c>
      <c r="H46" s="10">
        <v>0.88</v>
      </c>
      <c r="I46" s="10">
        <v>0.88</v>
      </c>
      <c r="J46" s="10">
        <v>0.88</v>
      </c>
      <c r="K46" s="10">
        <v>0.88</v>
      </c>
      <c r="L46" s="10">
        <v>0.88</v>
      </c>
      <c r="M46" s="10">
        <v>0.88</v>
      </c>
      <c r="N46" s="10">
        <v>0.88</v>
      </c>
      <c r="O46" s="10">
        <v>0.88</v>
      </c>
      <c r="P46" s="10">
        <v>0.88</v>
      </c>
      <c r="Q46" s="10">
        <v>0.88</v>
      </c>
      <c r="R46" s="10">
        <v>0.88</v>
      </c>
      <c r="S46" s="11" t="s">
        <v>93</v>
      </c>
      <c r="V46" s="10">
        <v>0.89</v>
      </c>
      <c r="W46" s="10">
        <v>0.89</v>
      </c>
      <c r="X46" s="10">
        <v>0.89</v>
      </c>
    </row>
    <row r="47" spans="2:24" ht="17.25" customHeight="1" x14ac:dyDescent="0.25">
      <c r="B47" s="8" t="s">
        <v>94</v>
      </c>
      <c r="C47" s="9" t="s">
        <v>5</v>
      </c>
      <c r="D47" s="10">
        <v>0.89</v>
      </c>
      <c r="E47" s="10">
        <v>0.89</v>
      </c>
      <c r="F47" s="10">
        <v>0.8</v>
      </c>
      <c r="G47" s="10">
        <v>0.8</v>
      </c>
      <c r="H47" s="10">
        <v>0.8</v>
      </c>
      <c r="I47" s="10">
        <v>0.8</v>
      </c>
      <c r="J47" s="10">
        <v>0.8</v>
      </c>
      <c r="K47" s="10">
        <v>0.8</v>
      </c>
      <c r="L47" s="10">
        <v>0.8</v>
      </c>
      <c r="M47" s="10">
        <v>0.8</v>
      </c>
      <c r="N47" s="10">
        <v>0.8</v>
      </c>
      <c r="O47" s="10">
        <v>0.8</v>
      </c>
      <c r="P47" s="10">
        <v>0.8</v>
      </c>
      <c r="Q47" s="10">
        <v>0.8</v>
      </c>
      <c r="R47" s="10">
        <v>0.8</v>
      </c>
      <c r="S47" s="11" t="s">
        <v>95</v>
      </c>
      <c r="V47" s="10">
        <v>0.89</v>
      </c>
      <c r="W47" s="10">
        <v>0.89</v>
      </c>
      <c r="X47" s="10">
        <v>0.89</v>
      </c>
    </row>
    <row r="48" spans="2:24" ht="17.25" customHeight="1" x14ac:dyDescent="0.25">
      <c r="B48" s="8" t="s">
        <v>96</v>
      </c>
      <c r="C48" s="9" t="s">
        <v>5</v>
      </c>
      <c r="D48" s="10">
        <v>0.89</v>
      </c>
      <c r="E48" s="10">
        <v>0.89</v>
      </c>
      <c r="F48" s="10">
        <v>0.89</v>
      </c>
      <c r="G48" s="10">
        <v>0.89</v>
      </c>
      <c r="H48" s="10">
        <v>0.89</v>
      </c>
      <c r="I48" s="10">
        <v>0.89</v>
      </c>
      <c r="J48" s="10">
        <v>0.89</v>
      </c>
      <c r="K48" s="10">
        <v>0.89</v>
      </c>
      <c r="L48" s="10">
        <v>0.89</v>
      </c>
      <c r="M48" s="10">
        <v>0.89</v>
      </c>
      <c r="N48" s="10">
        <v>0.89</v>
      </c>
      <c r="O48" s="10">
        <v>0.89</v>
      </c>
      <c r="P48" s="10">
        <v>0.89</v>
      </c>
      <c r="Q48" s="10">
        <v>0.89</v>
      </c>
      <c r="R48" s="10">
        <v>0.89</v>
      </c>
      <c r="S48" s="11" t="s">
        <v>97</v>
      </c>
      <c r="V48" s="10">
        <v>0.874</v>
      </c>
      <c r="W48" s="10">
        <v>0.89</v>
      </c>
      <c r="X48" s="10">
        <v>0.89200000000000002</v>
      </c>
    </row>
    <row r="49" spans="2:24" ht="17.25" customHeight="1" x14ac:dyDescent="0.25">
      <c r="B49" s="8" t="s">
        <v>98</v>
      </c>
      <c r="C49" s="9" t="s">
        <v>5</v>
      </c>
      <c r="D49" s="10">
        <v>0.82199999999999995</v>
      </c>
      <c r="E49" s="10">
        <v>0.82199999999999995</v>
      </c>
      <c r="F49" s="10">
        <v>0.82199999999999995</v>
      </c>
      <c r="G49" s="10">
        <v>0.82199999999999995</v>
      </c>
      <c r="H49" s="10">
        <v>0.82199999999999995</v>
      </c>
      <c r="I49" s="10">
        <v>0.82199999999999995</v>
      </c>
      <c r="J49" s="10">
        <v>0.82199999999999995</v>
      </c>
      <c r="K49" s="10">
        <v>0.82199999999999995</v>
      </c>
      <c r="L49" s="10">
        <v>0.82199999999999995</v>
      </c>
      <c r="M49" s="10">
        <v>0.82199999999999995</v>
      </c>
      <c r="N49" s="10">
        <v>0.82199999999999995</v>
      </c>
      <c r="O49" s="10">
        <v>0.82199999999999995</v>
      </c>
      <c r="P49" s="10">
        <v>0.82199999999999995</v>
      </c>
      <c r="Q49" s="10">
        <v>0.82199999999999995</v>
      </c>
      <c r="R49" s="10">
        <v>0.82199999999999995</v>
      </c>
      <c r="S49" s="11" t="s">
        <v>99</v>
      </c>
      <c r="V49" s="10">
        <v>0.82199999999999995</v>
      </c>
      <c r="W49" s="10">
        <v>0.82199999999999995</v>
      </c>
      <c r="X49" s="10">
        <v>0.82199999999999995</v>
      </c>
    </row>
    <row r="50" spans="2:24" ht="18" customHeight="1" x14ac:dyDescent="0.25">
      <c r="B50" s="8" t="s">
        <v>100</v>
      </c>
      <c r="C50" s="9" t="s">
        <v>5</v>
      </c>
      <c r="D50" s="10">
        <v>0.82199999999999995</v>
      </c>
      <c r="E50" s="10">
        <v>0.82199999999999995</v>
      </c>
      <c r="F50" s="10">
        <v>0.82199999999999995</v>
      </c>
      <c r="G50" s="10">
        <v>0.82199999999999995</v>
      </c>
      <c r="H50" s="10">
        <v>0.82199999999999995</v>
      </c>
      <c r="I50" s="10">
        <v>0.82199999999999995</v>
      </c>
      <c r="J50" s="10">
        <v>0.82199999999999995</v>
      </c>
      <c r="K50" s="10">
        <v>0.82199999999999995</v>
      </c>
      <c r="L50" s="10">
        <v>0.82199999999999995</v>
      </c>
      <c r="M50" s="10">
        <v>0.82199999999999995</v>
      </c>
      <c r="N50" s="10">
        <v>0.82199999999999995</v>
      </c>
      <c r="O50" s="10">
        <v>0.82199999999999995</v>
      </c>
      <c r="P50" s="10">
        <v>0.82199999999999995</v>
      </c>
      <c r="Q50" s="10">
        <v>0.82199999999999995</v>
      </c>
      <c r="R50" s="10">
        <v>0.82199999999999995</v>
      </c>
      <c r="S50" s="11" t="s">
        <v>101</v>
      </c>
      <c r="V50" s="10">
        <v>0.82199999999999995</v>
      </c>
      <c r="W50" s="10">
        <v>0.82199999999999995</v>
      </c>
      <c r="X50" s="10">
        <v>0.82199999999999995</v>
      </c>
    </row>
    <row r="51" spans="2:24" ht="17.25" customHeight="1" x14ac:dyDescent="0.25">
      <c r="B51" s="8" t="s">
        <v>102</v>
      </c>
      <c r="C51" s="9" t="s">
        <v>5</v>
      </c>
      <c r="D51" s="10">
        <v>0.78100000000000003</v>
      </c>
      <c r="E51" s="10">
        <v>0.78100000000000003</v>
      </c>
      <c r="F51" s="10">
        <v>0.77</v>
      </c>
      <c r="G51" s="10">
        <v>0.77</v>
      </c>
      <c r="H51" s="10">
        <v>0.77</v>
      </c>
      <c r="I51" s="10">
        <v>0.77</v>
      </c>
      <c r="J51" s="10">
        <v>0.77</v>
      </c>
      <c r="K51" s="10">
        <v>0.77</v>
      </c>
      <c r="L51" s="10">
        <v>0.77</v>
      </c>
      <c r="M51" s="10">
        <v>0.77</v>
      </c>
      <c r="N51" s="10">
        <v>0.77</v>
      </c>
      <c r="O51" s="10">
        <v>0.77</v>
      </c>
      <c r="P51" s="10">
        <v>0.77</v>
      </c>
      <c r="Q51" s="10">
        <v>0.77</v>
      </c>
      <c r="R51" s="10">
        <v>0.77</v>
      </c>
      <c r="S51" s="11" t="s">
        <v>103</v>
      </c>
      <c r="V51" s="10">
        <v>0.78100000000000003</v>
      </c>
      <c r="W51" s="10">
        <v>0.78100000000000003</v>
      </c>
      <c r="X51" s="10">
        <v>0.78100000000000003</v>
      </c>
    </row>
    <row r="52" spans="2:24" ht="17.25" customHeight="1" x14ac:dyDescent="0.25">
      <c r="B52" s="8" t="s">
        <v>104</v>
      </c>
      <c r="C52" s="9" t="s">
        <v>105</v>
      </c>
      <c r="D52" s="10">
        <v>73.908000000000001</v>
      </c>
      <c r="E52" s="10">
        <v>73.908000000000001</v>
      </c>
      <c r="F52" s="10">
        <v>73.908000000000001</v>
      </c>
      <c r="G52" s="10">
        <v>73.908000000000001</v>
      </c>
      <c r="H52" s="10">
        <v>73.908000000000001</v>
      </c>
      <c r="I52" s="10">
        <v>73.908000000000001</v>
      </c>
      <c r="J52" s="10">
        <v>73.908000000000001</v>
      </c>
      <c r="K52" s="10">
        <v>73.908000000000001</v>
      </c>
      <c r="L52" s="10">
        <v>73.908000000000001</v>
      </c>
      <c r="M52" s="10">
        <v>73.908000000000001</v>
      </c>
      <c r="N52" s="10">
        <v>73.908000000000001</v>
      </c>
      <c r="O52" s="10">
        <v>73.908000000000001</v>
      </c>
      <c r="P52" s="10">
        <v>73.908000000000001</v>
      </c>
      <c r="Q52" s="10">
        <v>73.908000000000001</v>
      </c>
      <c r="R52" s="10">
        <v>73.908000000000001</v>
      </c>
      <c r="S52" s="11" t="s">
        <v>106</v>
      </c>
      <c r="V52" s="10">
        <v>73.908000000000001</v>
      </c>
      <c r="W52" s="10">
        <v>73.908000000000001</v>
      </c>
      <c r="X52" s="10">
        <v>73.908000000000001</v>
      </c>
    </row>
    <row r="53" spans="2:24" ht="19.5" customHeight="1" x14ac:dyDescent="0.25">
      <c r="B53" s="8" t="s">
        <v>107</v>
      </c>
      <c r="C53" s="9" t="s">
        <v>105</v>
      </c>
      <c r="D53" s="10">
        <v>10.138999999999999</v>
      </c>
      <c r="E53" s="10">
        <v>10.138999999999999</v>
      </c>
      <c r="F53" s="10">
        <v>10.138999999999999</v>
      </c>
      <c r="G53" s="10">
        <v>10.138999999999999</v>
      </c>
      <c r="H53" s="10">
        <v>10.138999999999999</v>
      </c>
      <c r="I53" s="10">
        <v>10.138999999999999</v>
      </c>
      <c r="J53" s="10">
        <v>10.138999999999999</v>
      </c>
      <c r="K53" s="10">
        <v>10.138999999999999</v>
      </c>
      <c r="L53" s="10">
        <v>10.138999999999999</v>
      </c>
      <c r="M53" s="10">
        <v>10.138999999999999</v>
      </c>
      <c r="N53" s="10">
        <v>10.138999999999999</v>
      </c>
      <c r="O53" s="10">
        <v>10.138999999999999</v>
      </c>
      <c r="P53" s="10">
        <v>10.138999999999999</v>
      </c>
      <c r="Q53" s="10">
        <v>10.138999999999999</v>
      </c>
      <c r="R53" s="10">
        <v>10.138999999999999</v>
      </c>
      <c r="S53" s="11" t="s">
        <v>108</v>
      </c>
      <c r="V53" s="10">
        <v>10.138999999999999</v>
      </c>
      <c r="W53" s="10">
        <v>10.138999999999999</v>
      </c>
      <c r="X53" s="10">
        <v>10.138999999999999</v>
      </c>
    </row>
    <row r="54" spans="2:24" ht="34.5" x14ac:dyDescent="0.25">
      <c r="B54" s="8" t="s">
        <v>194</v>
      </c>
      <c r="C54" s="48" t="s">
        <v>199</v>
      </c>
      <c r="D54" s="13"/>
      <c r="E54" s="13"/>
      <c r="F54" s="13"/>
      <c r="G54" s="13"/>
      <c r="H54" s="13"/>
      <c r="I54" s="13">
        <v>2.8380000000000001</v>
      </c>
      <c r="J54" s="13">
        <v>2.8380000000000001</v>
      </c>
      <c r="K54" s="13">
        <v>2.8380000000000001</v>
      </c>
      <c r="L54" s="13">
        <v>2.8380000000000001</v>
      </c>
      <c r="M54" s="13">
        <v>2.8380000000000001</v>
      </c>
      <c r="N54" s="13">
        <v>2.8380000000000001</v>
      </c>
      <c r="O54" s="13">
        <v>2.8380000000000001</v>
      </c>
      <c r="P54" s="13">
        <v>2.8380000000000001</v>
      </c>
      <c r="Q54" s="13">
        <v>2.8380000000000001</v>
      </c>
      <c r="R54" s="13">
        <v>2.8380000000000001</v>
      </c>
      <c r="S54" s="47" t="s">
        <v>195</v>
      </c>
      <c r="V54" s="13"/>
      <c r="W54" s="13"/>
      <c r="X54" s="13"/>
    </row>
    <row r="56" spans="2:24" x14ac:dyDescent="0.25">
      <c r="B56" t="s">
        <v>196</v>
      </c>
    </row>
    <row r="57" spans="2:24" x14ac:dyDescent="0.25">
      <c r="B57" t="s">
        <v>197</v>
      </c>
    </row>
    <row r="58" spans="2:24" x14ac:dyDescent="0.25">
      <c r="B58" t="s">
        <v>198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Consolidad_Consolidated_2023_UC</vt:lpstr>
      <vt:lpstr>Consolidada_Consolidated_2023</vt:lpstr>
      <vt:lpstr>Fat_Conv_Tep_Medio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2024-11-18T13:32:10Z</dcterms:modified>
</cp:coreProperties>
</file>